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K10" i="1"/>
  <c r="CL10" s="1"/>
  <c r="CK11"/>
  <c r="CL11" s="1"/>
  <c r="CK12"/>
  <c r="CL12" s="1"/>
  <c r="CK13"/>
  <c r="CL13" s="1"/>
  <c r="CK14"/>
  <c r="CL14" s="1"/>
  <c r="CK15"/>
  <c r="CK16"/>
  <c r="CL16" s="1"/>
  <c r="CK17"/>
  <c r="CL17" s="1"/>
  <c r="CK18"/>
  <c r="CL18" s="1"/>
  <c r="CK19"/>
  <c r="CL19" s="1"/>
  <c r="CK20"/>
  <c r="CL20" s="1"/>
  <c r="CK21"/>
  <c r="CL21" s="1"/>
  <c r="CK23"/>
  <c r="CL23" s="1"/>
  <c r="CK24"/>
  <c r="CL24" s="1"/>
  <c r="CK27"/>
  <c r="CK34"/>
  <c r="CL34" s="1"/>
  <c r="CK36"/>
  <c r="CL36" s="1"/>
  <c r="CK37"/>
  <c r="CL37" s="1"/>
  <c r="CM37" s="1"/>
  <c r="CK38"/>
  <c r="CL38" l="1"/>
  <c r="CM38" s="1"/>
  <c r="CL27"/>
  <c r="CM27" s="1"/>
  <c r="CN27" s="1"/>
  <c r="CM17"/>
  <c r="CN17" s="1"/>
  <c r="CL15"/>
  <c r="CM15" s="1"/>
  <c r="CM19"/>
  <c r="CN19" s="1"/>
  <c r="CM11"/>
  <c r="CM36"/>
  <c r="CN36" s="1"/>
  <c r="CM23"/>
  <c r="CN23" s="1"/>
  <c r="CM21"/>
  <c r="CM13"/>
  <c r="CN13" s="1"/>
  <c r="CN37"/>
  <c r="CM20"/>
  <c r="CN20" s="1"/>
  <c r="CM18"/>
  <c r="CN18" s="1"/>
  <c r="CM16"/>
  <c r="CM14"/>
  <c r="CN14" s="1"/>
  <c r="CM12"/>
  <c r="CM10"/>
  <c r="CN10" s="1"/>
  <c r="CM24"/>
  <c r="CK4"/>
  <c r="CL4" s="1"/>
  <c r="CK5"/>
  <c r="CK6"/>
  <c r="CL6" s="1"/>
  <c r="CK7"/>
  <c r="CK8"/>
  <c r="CL8" s="1"/>
  <c r="CK9"/>
  <c r="CK3"/>
  <c r="CN12" l="1"/>
  <c r="CO12" s="1"/>
  <c r="CO36"/>
  <c r="CP36" s="1"/>
  <c r="CM8"/>
  <c r="CN8" s="1"/>
  <c r="CO37"/>
  <c r="CP37" s="1"/>
  <c r="CQ37" s="1"/>
  <c r="CO20"/>
  <c r="CN15"/>
  <c r="CO15" s="1"/>
  <c r="CL5"/>
  <c r="CM5" s="1"/>
  <c r="CN21"/>
  <c r="CO21" s="1"/>
  <c r="CN11"/>
  <c r="CO11" s="1"/>
  <c r="CM4"/>
  <c r="CN4" s="1"/>
  <c r="CL9"/>
  <c r="CL7"/>
  <c r="CM7" s="1"/>
  <c r="CN16"/>
  <c r="CO16" s="1"/>
  <c r="CM6"/>
  <c r="CN6" s="1"/>
  <c r="CN38"/>
  <c r="CO38" s="1"/>
  <c r="CP38" s="1"/>
  <c r="CO13"/>
  <c r="CP13" s="1"/>
  <c r="CN24"/>
  <c r="CO19"/>
  <c r="CO10"/>
  <c r="CO18"/>
  <c r="CP18" s="1"/>
  <c r="CO27"/>
  <c r="CN34"/>
  <c r="CO23"/>
  <c r="CP23" s="1"/>
  <c r="CO14"/>
  <c r="CO17"/>
  <c r="CL3"/>
  <c r="CM3" s="1"/>
  <c r="CQ13" l="1"/>
  <c r="CR13" s="1"/>
  <c r="CS13" s="1"/>
  <c r="CP12"/>
  <c r="CQ12" s="1"/>
  <c r="CR12" s="1"/>
  <c r="CQ36"/>
  <c r="CR36" s="1"/>
  <c r="CS36" s="1"/>
  <c r="CO8"/>
  <c r="CP8" s="1"/>
  <c r="CQ18"/>
  <c r="CR18" s="1"/>
  <c r="CS18" s="1"/>
  <c r="CP15"/>
  <c r="CQ15" s="1"/>
  <c r="CR37"/>
  <c r="CS37" s="1"/>
  <c r="CT37" s="1"/>
  <c r="CP21"/>
  <c r="CQ21" s="1"/>
  <c r="CR21" s="1"/>
  <c r="CN5"/>
  <c r="CO5" s="1"/>
  <c r="CN7"/>
  <c r="CO7" s="1"/>
  <c r="CP7" s="1"/>
  <c r="CM9"/>
  <c r="CP20"/>
  <c r="CQ20" s="1"/>
  <c r="CR20" s="1"/>
  <c r="CS20" s="1"/>
  <c r="CO4"/>
  <c r="CO6"/>
  <c r="CP6" s="1"/>
  <c r="CP16"/>
  <c r="CP11"/>
  <c r="CP17"/>
  <c r="CQ38"/>
  <c r="CO34"/>
  <c r="CP27"/>
  <c r="CQ27" s="1"/>
  <c r="CP14"/>
  <c r="CQ14" s="1"/>
  <c r="CQ23"/>
  <c r="CP10"/>
  <c r="CO24"/>
  <c r="CP24" s="1"/>
  <c r="CP19"/>
  <c r="CN3"/>
  <c r="CT36" l="1"/>
  <c r="CU36" s="1"/>
  <c r="CR15"/>
  <c r="CS15" s="1"/>
  <c r="CT15" s="1"/>
  <c r="CU15" s="1"/>
  <c r="CQ8"/>
  <c r="CR8" s="1"/>
  <c r="CS8" s="1"/>
  <c r="CP4"/>
  <c r="CQ16"/>
  <c r="CR16" s="1"/>
  <c r="CQ11"/>
  <c r="CR11" s="1"/>
  <c r="CN9"/>
  <c r="CP5"/>
  <c r="CQ7"/>
  <c r="CT13"/>
  <c r="CU13" s="1"/>
  <c r="CQ19"/>
  <c r="CR19" s="1"/>
  <c r="CS19" s="1"/>
  <c r="CR23"/>
  <c r="CS23" s="1"/>
  <c r="CR27"/>
  <c r="CS27" s="1"/>
  <c r="CQ10"/>
  <c r="CU37"/>
  <c r="CV37" s="1"/>
  <c r="CP34"/>
  <c r="CQ34" s="1"/>
  <c r="CT20"/>
  <c r="CU20" s="1"/>
  <c r="CS12"/>
  <c r="CR38"/>
  <c r="CS21"/>
  <c r="CT21" s="1"/>
  <c r="CU21" s="1"/>
  <c r="CR14"/>
  <c r="CS14" s="1"/>
  <c r="CQ24"/>
  <c r="CR24" s="1"/>
  <c r="CQ6"/>
  <c r="CQ17"/>
  <c r="CT18"/>
  <c r="CO3"/>
  <c r="CP3" s="1"/>
  <c r="CT8" l="1"/>
  <c r="CU8" s="1"/>
  <c r="CV36"/>
  <c r="CW36" s="1"/>
  <c r="CY36" s="1"/>
  <c r="CS16"/>
  <c r="CT16" s="1"/>
  <c r="CU16" s="1"/>
  <c r="CQ4"/>
  <c r="CS11"/>
  <c r="CT11" s="1"/>
  <c r="CU11" s="1"/>
  <c r="CW37"/>
  <c r="CX37" s="1"/>
  <c r="CR7"/>
  <c r="CS7" s="1"/>
  <c r="CT7" s="1"/>
  <c r="CQ5"/>
  <c r="CO9"/>
  <c r="CP9" s="1"/>
  <c r="CR34"/>
  <c r="CS34" s="1"/>
  <c r="CT34" s="1"/>
  <c r="CV21"/>
  <c r="CW21" s="1"/>
  <c r="CR6"/>
  <c r="CS6" s="1"/>
  <c r="CT6" s="1"/>
  <c r="CU6" s="1"/>
  <c r="CV6" s="1"/>
  <c r="CV20"/>
  <c r="CW20" s="1"/>
  <c r="CR17"/>
  <c r="CS17" s="1"/>
  <c r="CT12"/>
  <c r="CT27"/>
  <c r="CU27" s="1"/>
  <c r="CR10"/>
  <c r="CS24"/>
  <c r="CT19"/>
  <c r="CU18"/>
  <c r="CV18" s="1"/>
  <c r="CS38"/>
  <c r="CT38" s="1"/>
  <c r="CV15"/>
  <c r="CT14"/>
  <c r="CU14" s="1"/>
  <c r="CV13"/>
  <c r="CT23"/>
  <c r="CQ3"/>
  <c r="CV8" l="1"/>
  <c r="CW8" s="1"/>
  <c r="CX8" s="1"/>
  <c r="CY8" s="1"/>
  <c r="CZ8" s="1"/>
  <c r="CU7"/>
  <c r="CV7" s="1"/>
  <c r="CR4"/>
  <c r="CS4" s="1"/>
  <c r="CT4" s="1"/>
  <c r="CY37"/>
  <c r="CZ37" s="1"/>
  <c r="CR5"/>
  <c r="CS5" s="1"/>
  <c r="CT17"/>
  <c r="CU17" s="1"/>
  <c r="CV17" s="1"/>
  <c r="CV27"/>
  <c r="CW27" s="1"/>
  <c r="CX27" s="1"/>
  <c r="CQ9"/>
  <c r="CW6"/>
  <c r="CX6" s="1"/>
  <c r="CY6" s="1"/>
  <c r="CZ6" s="1"/>
  <c r="DA6" s="1"/>
  <c r="DB6" s="1"/>
  <c r="DC6" s="1"/>
  <c r="DD6" s="1"/>
  <c r="DE6" s="1"/>
  <c r="DF6" s="1"/>
  <c r="CV14"/>
  <c r="CW14" s="1"/>
  <c r="CX21"/>
  <c r="CY21" s="1"/>
  <c r="CV16"/>
  <c r="CW16" s="1"/>
  <c r="CU38"/>
  <c r="CV38" s="1"/>
  <c r="CU34"/>
  <c r="CV34" s="1"/>
  <c r="CW15"/>
  <c r="CX15" s="1"/>
  <c r="CT24"/>
  <c r="CX20"/>
  <c r="CY20" s="1"/>
  <c r="CZ20" s="1"/>
  <c r="DA20" s="1"/>
  <c r="CS10"/>
  <c r="CU23"/>
  <c r="CV23" s="1"/>
  <c r="CW13"/>
  <c r="CX13" s="1"/>
  <c r="CW18"/>
  <c r="CX18" s="1"/>
  <c r="CV11"/>
  <c r="CU12"/>
  <c r="CV12" s="1"/>
  <c r="CW12" s="1"/>
  <c r="CX12" s="1"/>
  <c r="CY12" s="1"/>
  <c r="CZ12" s="1"/>
  <c r="DA12" s="1"/>
  <c r="DB12" s="1"/>
  <c r="DC12" s="1"/>
  <c r="DD12" s="1"/>
  <c r="DE12" s="1"/>
  <c r="DF12" s="1"/>
  <c r="CZ36"/>
  <c r="DA36" s="1"/>
  <c r="CU19"/>
  <c r="CR3"/>
  <c r="CS3" s="1"/>
  <c r="DA37" l="1"/>
  <c r="DB37" s="1"/>
  <c r="DC37" s="1"/>
  <c r="DD37" s="1"/>
  <c r="DE37" s="1"/>
  <c r="DF37" s="1"/>
  <c r="DA8"/>
  <c r="CW7"/>
  <c r="CX7" s="1"/>
  <c r="CY7" s="1"/>
  <c r="CZ7" s="1"/>
  <c r="DA7" s="1"/>
  <c r="CX16"/>
  <c r="CY16" s="1"/>
  <c r="DB36"/>
  <c r="DC36" s="1"/>
  <c r="DD36" s="1"/>
  <c r="DE36" s="1"/>
  <c r="DF36" s="1"/>
  <c r="CW38"/>
  <c r="CX38" s="1"/>
  <c r="CY38" s="1"/>
  <c r="CZ38" s="1"/>
  <c r="DA38" s="1"/>
  <c r="DB38" s="1"/>
  <c r="DC38" s="1"/>
  <c r="DD38" s="1"/>
  <c r="DE38" s="1"/>
  <c r="DF38" s="1"/>
  <c r="CU4"/>
  <c r="CT5"/>
  <c r="CW17"/>
  <c r="CX17" s="1"/>
  <c r="CY17" s="1"/>
  <c r="CZ17" s="1"/>
  <c r="DA17" s="1"/>
  <c r="DB17" s="1"/>
  <c r="DC17" s="1"/>
  <c r="DD17" s="1"/>
  <c r="DE17" s="1"/>
  <c r="DF17" s="1"/>
  <c r="CR9"/>
  <c r="CY13"/>
  <c r="CZ13" s="1"/>
  <c r="DA13" s="1"/>
  <c r="DB13" s="1"/>
  <c r="DC13" s="1"/>
  <c r="DD13" s="1"/>
  <c r="DE13" s="1"/>
  <c r="DF13" s="1"/>
  <c r="CX14"/>
  <c r="CY27"/>
  <c r="CZ27" s="1"/>
  <c r="DA27" s="1"/>
  <c r="DB27" s="1"/>
  <c r="DC27" s="1"/>
  <c r="DD27" s="1"/>
  <c r="DE27" s="1"/>
  <c r="DF27" s="1"/>
  <c r="CY18"/>
  <c r="CZ18" s="1"/>
  <c r="DA18" s="1"/>
  <c r="DB18" s="1"/>
  <c r="DC18" s="1"/>
  <c r="DD18" s="1"/>
  <c r="DE18" s="1"/>
  <c r="DF18" s="1"/>
  <c r="CV19"/>
  <c r="CW19" s="1"/>
  <c r="CX19" s="1"/>
  <c r="CY19" s="1"/>
  <c r="CZ19" s="1"/>
  <c r="DA19" s="1"/>
  <c r="DB19" s="1"/>
  <c r="CZ21"/>
  <c r="DA21" s="1"/>
  <c r="DB21" s="1"/>
  <c r="DC21" s="1"/>
  <c r="DD21" s="1"/>
  <c r="DE21" s="1"/>
  <c r="DF21" s="1"/>
  <c r="CW34"/>
  <c r="DB20"/>
  <c r="DC20" s="1"/>
  <c r="DD20" s="1"/>
  <c r="DE20" s="1"/>
  <c r="DF20" s="1"/>
  <c r="CU24"/>
  <c r="CV24" s="1"/>
  <c r="CW24" s="1"/>
  <c r="CX24" s="1"/>
  <c r="CY24" s="1"/>
  <c r="CZ24" s="1"/>
  <c r="DA24" s="1"/>
  <c r="DB24" s="1"/>
  <c r="DC24" s="1"/>
  <c r="DD24" s="1"/>
  <c r="DE24" s="1"/>
  <c r="DF24" s="1"/>
  <c r="CW11"/>
  <c r="CX11" s="1"/>
  <c r="CY11" s="1"/>
  <c r="CZ11" s="1"/>
  <c r="DA11" s="1"/>
  <c r="DB11" s="1"/>
  <c r="DC11" s="1"/>
  <c r="DD11" s="1"/>
  <c r="DE11" s="1"/>
  <c r="DF11" s="1"/>
  <c r="CY15"/>
  <c r="CZ15" s="1"/>
  <c r="DA15" s="1"/>
  <c r="DB15" s="1"/>
  <c r="DC15" s="1"/>
  <c r="DD15" s="1"/>
  <c r="DE15" s="1"/>
  <c r="DF15" s="1"/>
  <c r="CT10"/>
  <c r="CW23"/>
  <c r="CT3"/>
  <c r="CU3" s="1"/>
  <c r="CV3" s="1"/>
  <c r="CW3" s="1"/>
  <c r="CX3" s="1"/>
  <c r="CY3" s="1"/>
  <c r="CZ3" s="1"/>
  <c r="DB7" l="1"/>
  <c r="DC7" s="1"/>
  <c r="DD7" s="1"/>
  <c r="DE7" s="1"/>
  <c r="DF7" s="1"/>
  <c r="DB8"/>
  <c r="DC8" s="1"/>
  <c r="DD8" s="1"/>
  <c r="DE8" s="1"/>
  <c r="DF8" s="1"/>
  <c r="CV4"/>
  <c r="CW4" s="1"/>
  <c r="CX4" s="1"/>
  <c r="CY4" s="1"/>
  <c r="CZ4" s="1"/>
  <c r="DA4" s="1"/>
  <c r="CZ16"/>
  <c r="DA16" s="1"/>
  <c r="DB16" s="1"/>
  <c r="DC16" s="1"/>
  <c r="DD16" s="1"/>
  <c r="DE16" s="1"/>
  <c r="DF16" s="1"/>
  <c r="CY14"/>
  <c r="CZ14" s="1"/>
  <c r="CS9"/>
  <c r="CT9" s="1"/>
  <c r="CU9" s="1"/>
  <c r="CU5"/>
  <c r="CV5" s="1"/>
  <c r="CU10"/>
  <c r="CV10" s="1"/>
  <c r="CW10" s="1"/>
  <c r="DC19"/>
  <c r="DD19" s="1"/>
  <c r="DE19" s="1"/>
  <c r="DF19" s="1"/>
  <c r="CX34"/>
  <c r="CY34" s="1"/>
  <c r="CZ34" s="1"/>
  <c r="DA34" s="1"/>
  <c r="DB34" s="1"/>
  <c r="DC34" s="1"/>
  <c r="DD34" s="1"/>
  <c r="DE34" s="1"/>
  <c r="CX23"/>
  <c r="CY23" s="1"/>
  <c r="CZ23" s="1"/>
  <c r="DA3"/>
  <c r="DB3" s="1"/>
  <c r="DC3" s="1"/>
  <c r="DD3" s="1"/>
  <c r="DE3" s="1"/>
  <c r="DF3" s="1"/>
  <c r="DB4" l="1"/>
  <c r="DC4" s="1"/>
  <c r="DD4" s="1"/>
  <c r="DE4" s="1"/>
  <c r="DF4" s="1"/>
  <c r="DA23"/>
  <c r="DB23" s="1"/>
  <c r="DC23" s="1"/>
  <c r="DD23" s="1"/>
  <c r="DE23" s="1"/>
  <c r="DF23" s="1"/>
  <c r="DF34"/>
  <c r="CX10"/>
  <c r="CY10" s="1"/>
  <c r="CZ10" s="1"/>
  <c r="DA10" s="1"/>
  <c r="DB10" s="1"/>
  <c r="DC10" s="1"/>
  <c r="DD10" s="1"/>
  <c r="DE10" s="1"/>
  <c r="DF10" s="1"/>
  <c r="DA14"/>
  <c r="DB14" s="1"/>
  <c r="DC14" s="1"/>
  <c r="CW5"/>
  <c r="CX5" s="1"/>
  <c r="CY5" s="1"/>
  <c r="CZ5" s="1"/>
  <c r="DA5" s="1"/>
  <c r="DB5" s="1"/>
  <c r="CV9"/>
  <c r="DD14" l="1"/>
  <c r="DE14" s="1"/>
  <c r="DF14" s="1"/>
  <c r="CW9"/>
  <c r="DC5"/>
  <c r="DD5" s="1"/>
  <c r="DE5" s="1"/>
  <c r="DF5" s="1"/>
  <c r="CX9" l="1"/>
  <c r="CY9" l="1"/>
  <c r="CZ9" s="1"/>
  <c r="DA9" s="1"/>
  <c r="DB9" s="1"/>
  <c r="DC9" s="1"/>
  <c r="DD9" s="1"/>
  <c r="DE9" s="1"/>
  <c r="DF9" s="1"/>
</calcChain>
</file>

<file path=xl/sharedStrings.xml><?xml version="1.0" encoding="utf-8"?>
<sst xmlns="http://schemas.openxmlformats.org/spreadsheetml/2006/main" count="588" uniqueCount="89">
  <si>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</si>
  <si>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</si>
  <si>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</si>
  <si>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</si>
  <si>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</si>
  <si>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</si>
  <si>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</si>
  <si>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</si>
  <si>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</si>
  <si>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</si>
  <si>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</si>
  <si>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</si>
  <si>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</si>
  <si>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</si>
  <si>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</si>
  <si>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</si>
  <si>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</si>
  <si>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</si>
  <si>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</si>
  <si>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</si>
  <si>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</si>
  <si>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</si>
  <si>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</si>
  <si>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</si>
  <si>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</si>
  <si>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</si>
  <si>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</si>
  <si>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</si>
  <si>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</si>
  <si>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</si>
  <si>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</si>
  <si>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</si>
  <si>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</si>
  <si>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</si>
  <si>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</si>
  <si>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</si>
  <si>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</si>
  <si>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</si>
  <si>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</si>
  <si>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</si>
  <si>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</si>
  <si>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</si>
  <si>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</si>
  <si>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</si>
  <si>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</si>
  <si>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</si>
  <si>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</si>
  <si>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</si>
  <si>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</si>
  <si>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</si>
  <si>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</si>
  <si>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</si>
  <si>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</si>
  <si>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</si>
  <si>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</si>
  <si>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</si>
  <si>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</si>
  <si>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</si>
  <si>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</si>
  <si>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</si>
  <si>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</si>
  <si>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</si>
  <si>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</si>
  <si>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</si>
  <si>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</si>
  <si>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</si>
  <si>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</si>
  <si>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</si>
  <si>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</si>
  <si>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</si>
  <si>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</si>
  <si>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</si>
  <si>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</si>
  <si>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</si>
  <si>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</si>
  <si>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</si>
  <si>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</si>
  <si>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3г</t>
  </si>
  <si>
    <t>4г</t>
  </si>
  <si>
    <t>5в</t>
  </si>
  <si>
    <t>5г</t>
  </si>
  <si>
    <t>8в</t>
  </si>
  <si>
    <t>10б</t>
  </si>
  <si>
    <t>6г</t>
  </si>
  <si>
    <t>6д</t>
  </si>
  <si>
    <t>7г</t>
  </si>
  <si>
    <t>8г</t>
  </si>
  <si>
    <t>9г</t>
  </si>
  <si>
    <t>АНГЛ</t>
  </si>
</sst>
</file>

<file path=xl/styles.xml><?xml version="1.0" encoding="utf-8"?>
<styleSheet xmlns="http://schemas.openxmlformats.org/spreadsheetml/2006/main">
  <fonts count="25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596"/>
  <sheetViews>
    <sheetView tabSelected="1" zoomScale="80" zoomScaleNormal="80" workbookViewId="0">
      <pane xSplit="4" ySplit="2" topLeftCell="BE21" activePane="bottomRight" state="frozen"/>
      <selection pane="topRight" activeCell="E1" sqref="E1"/>
      <selection pane="bottomLeft" activeCell="A3" sqref="A3"/>
      <selection pane="bottomRight" activeCell="CP38" sqref="CP38"/>
    </sheetView>
  </sheetViews>
  <sheetFormatPr defaultRowHeight="15" customHeight="1"/>
  <cols>
    <col min="1" max="1" width="14.25" style="5" customWidth="1"/>
    <col min="2" max="2" width="4.5" style="13" customWidth="1"/>
    <col min="3" max="3" width="2.25" customWidth="1"/>
    <col min="4" max="4" width="5.375" style="22" customWidth="1"/>
    <col min="5" max="88" width="4.75" style="24" customWidth="1"/>
    <col min="89" max="97" width="4.75" style="22" customWidth="1"/>
    <col min="98" max="98" width="5.25" style="22" customWidth="1"/>
    <col min="99" max="104" width="4.75" style="22" customWidth="1"/>
    <col min="105" max="105" width="5.625" style="22" customWidth="1"/>
    <col min="106" max="107" width="4.75" style="22" customWidth="1"/>
    <col min="108" max="108" width="5.875" style="2" customWidth="1"/>
    <col min="109" max="109" width="5.625" style="2" customWidth="1"/>
    <col min="110" max="110" width="5.75" customWidth="1"/>
    <col min="111" max="1013" width="12.875" customWidth="1"/>
  </cols>
  <sheetData>
    <row r="1" spans="1:110" s="8" customFormat="1" ht="30" customHeight="1">
      <c r="A1" s="41" t="s">
        <v>73</v>
      </c>
      <c r="B1" s="41"/>
      <c r="D1" s="18"/>
      <c r="E1" s="50" t="s">
        <v>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19"/>
      <c r="Z1" s="19"/>
      <c r="AA1" s="19"/>
      <c r="AB1" s="19" t="s">
        <v>1</v>
      </c>
      <c r="AC1" s="19"/>
      <c r="AD1" s="19"/>
      <c r="AE1" s="19"/>
      <c r="AF1" s="19"/>
      <c r="AG1" s="19"/>
      <c r="AH1" s="19"/>
      <c r="AI1" s="19"/>
      <c r="AJ1" s="19"/>
      <c r="AK1" s="19"/>
      <c r="AL1" s="51"/>
      <c r="AM1" s="51"/>
      <c r="AN1" s="51"/>
      <c r="AO1" s="51"/>
      <c r="AP1" s="51"/>
      <c r="AQ1" s="51"/>
      <c r="AR1" s="51"/>
      <c r="AS1" s="51"/>
      <c r="AT1" s="51"/>
      <c r="AU1" s="42" t="s">
        <v>2</v>
      </c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52" t="s">
        <v>3</v>
      </c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44" t="s">
        <v>74</v>
      </c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</row>
    <row r="2" spans="1:110" s="8" customFormat="1" ht="16.149999999999999" customHeight="1">
      <c r="A2" s="7" t="s">
        <v>34</v>
      </c>
      <c r="B2" s="14" t="s">
        <v>35</v>
      </c>
      <c r="D2" s="28" t="s">
        <v>75</v>
      </c>
      <c r="E2" s="34">
        <v>4</v>
      </c>
      <c r="F2" s="9">
        <v>5</v>
      </c>
      <c r="G2" s="9">
        <v>6</v>
      </c>
      <c r="H2" s="9">
        <v>7</v>
      </c>
      <c r="I2" s="9">
        <v>8</v>
      </c>
      <c r="J2" s="9">
        <v>11</v>
      </c>
      <c r="K2" s="9">
        <v>12</v>
      </c>
      <c r="L2" s="9">
        <v>13</v>
      </c>
      <c r="M2" s="9">
        <v>14</v>
      </c>
      <c r="N2" s="9">
        <v>15</v>
      </c>
      <c r="O2" s="9">
        <v>18</v>
      </c>
      <c r="P2" s="9">
        <v>19</v>
      </c>
      <c r="Q2" s="9">
        <v>20</v>
      </c>
      <c r="R2" s="9">
        <v>21</v>
      </c>
      <c r="S2" s="9">
        <v>22</v>
      </c>
      <c r="T2" s="9">
        <v>25</v>
      </c>
      <c r="U2" s="9">
        <v>26</v>
      </c>
      <c r="V2" s="9">
        <v>27</v>
      </c>
      <c r="W2" s="9">
        <v>28</v>
      </c>
      <c r="X2" s="9">
        <v>29</v>
      </c>
      <c r="Y2" s="9">
        <v>2</v>
      </c>
      <c r="Z2" s="9">
        <v>3</v>
      </c>
      <c r="AA2" s="9">
        <v>4</v>
      </c>
      <c r="AB2" s="9">
        <v>5</v>
      </c>
      <c r="AC2" s="9">
        <v>6</v>
      </c>
      <c r="AD2" s="9">
        <v>9</v>
      </c>
      <c r="AE2" s="9">
        <v>10</v>
      </c>
      <c r="AF2" s="9">
        <v>11</v>
      </c>
      <c r="AG2" s="9">
        <v>12</v>
      </c>
      <c r="AH2" s="9">
        <v>13</v>
      </c>
      <c r="AI2" s="9">
        <v>16</v>
      </c>
      <c r="AJ2" s="9">
        <v>17</v>
      </c>
      <c r="AK2" s="9">
        <v>18</v>
      </c>
      <c r="AL2" s="9">
        <v>19</v>
      </c>
      <c r="AM2" s="9">
        <v>20</v>
      </c>
      <c r="AN2" s="10">
        <v>23</v>
      </c>
      <c r="AO2" s="9">
        <v>24</v>
      </c>
      <c r="AP2" s="9">
        <v>25</v>
      </c>
      <c r="AQ2" s="9">
        <v>26</v>
      </c>
      <c r="AR2" s="9">
        <v>27</v>
      </c>
      <c r="AS2" s="9">
        <v>30</v>
      </c>
      <c r="AT2" s="9">
        <v>31</v>
      </c>
      <c r="AU2" s="9">
        <v>6</v>
      </c>
      <c r="AV2" s="9">
        <v>7</v>
      </c>
      <c r="AW2" s="9">
        <v>8</v>
      </c>
      <c r="AX2" s="9">
        <v>9</v>
      </c>
      <c r="AY2" s="9">
        <v>10</v>
      </c>
      <c r="AZ2" s="9">
        <v>13</v>
      </c>
      <c r="BA2" s="9">
        <v>14</v>
      </c>
      <c r="BB2" s="9">
        <v>15</v>
      </c>
      <c r="BC2" s="9">
        <v>16</v>
      </c>
      <c r="BD2" s="9">
        <v>17</v>
      </c>
      <c r="BE2" s="9">
        <v>20</v>
      </c>
      <c r="BF2" s="9">
        <v>21</v>
      </c>
      <c r="BG2" s="9">
        <v>22</v>
      </c>
      <c r="BH2" s="9">
        <v>23</v>
      </c>
      <c r="BI2" s="9">
        <v>24</v>
      </c>
      <c r="BJ2" s="9">
        <v>27</v>
      </c>
      <c r="BK2" s="9">
        <v>28</v>
      </c>
      <c r="BL2" s="9">
        <v>29</v>
      </c>
      <c r="BM2" s="9">
        <v>30</v>
      </c>
      <c r="BN2" s="9">
        <v>1</v>
      </c>
      <c r="BO2" s="9">
        <v>4</v>
      </c>
      <c r="BP2" s="9">
        <v>5</v>
      </c>
      <c r="BQ2" s="9">
        <v>6</v>
      </c>
      <c r="BR2" s="9">
        <v>7</v>
      </c>
      <c r="BS2" s="9">
        <v>8</v>
      </c>
      <c r="BT2" s="9">
        <v>11</v>
      </c>
      <c r="BU2" s="9">
        <v>12</v>
      </c>
      <c r="BV2" s="9">
        <v>13</v>
      </c>
      <c r="BW2" s="9">
        <v>14</v>
      </c>
      <c r="BX2" s="9">
        <v>15</v>
      </c>
      <c r="BY2" s="9">
        <v>14</v>
      </c>
      <c r="BZ2" s="9">
        <v>15</v>
      </c>
      <c r="CA2" s="9">
        <v>18</v>
      </c>
      <c r="CB2" s="9">
        <v>19</v>
      </c>
      <c r="CC2" s="9">
        <v>20</v>
      </c>
      <c r="CD2" s="9">
        <v>21</v>
      </c>
      <c r="CE2" s="9">
        <v>22</v>
      </c>
      <c r="CF2" s="9">
        <v>25</v>
      </c>
      <c r="CG2" s="9">
        <v>26</v>
      </c>
      <c r="CH2" s="9">
        <v>27</v>
      </c>
      <c r="CI2" s="9">
        <v>28</v>
      </c>
      <c r="CJ2" s="9">
        <v>29</v>
      </c>
      <c r="CK2" s="23" t="s">
        <v>9</v>
      </c>
      <c r="CL2" s="23" t="s">
        <v>5</v>
      </c>
      <c r="CM2" s="23" t="s">
        <v>35</v>
      </c>
      <c r="CN2" s="23" t="s">
        <v>37</v>
      </c>
      <c r="CO2" s="23" t="s">
        <v>14</v>
      </c>
      <c r="CP2" s="23" t="s">
        <v>49</v>
      </c>
      <c r="CQ2" s="23" t="s">
        <v>32</v>
      </c>
      <c r="CR2" s="23" t="s">
        <v>40</v>
      </c>
      <c r="CS2" s="23" t="s">
        <v>26</v>
      </c>
      <c r="CT2" s="23" t="s">
        <v>29</v>
      </c>
      <c r="CU2" s="23" t="s">
        <v>43</v>
      </c>
      <c r="CV2" s="23" t="s">
        <v>46</v>
      </c>
      <c r="CW2" s="23" t="s">
        <v>11</v>
      </c>
      <c r="CX2" s="23" t="s">
        <v>63</v>
      </c>
      <c r="CY2" s="23" t="s">
        <v>64</v>
      </c>
      <c r="CZ2" s="23" t="s">
        <v>7</v>
      </c>
      <c r="DA2" s="23" t="s">
        <v>68</v>
      </c>
      <c r="DB2" s="23" t="s">
        <v>21</v>
      </c>
      <c r="DC2" s="23" t="s">
        <v>23</v>
      </c>
      <c r="DD2" s="23" t="s">
        <v>67</v>
      </c>
      <c r="DE2" s="23" t="s">
        <v>72</v>
      </c>
      <c r="DF2" s="23" t="s">
        <v>70</v>
      </c>
    </row>
    <row r="3" spans="1:110" ht="16.149999999999999" customHeight="1">
      <c r="A3" s="6" t="s">
        <v>10</v>
      </c>
      <c r="B3" s="15" t="s">
        <v>11</v>
      </c>
      <c r="D3" s="30" t="s">
        <v>8</v>
      </c>
      <c r="E3" s="20"/>
      <c r="F3" s="20"/>
      <c r="G3" s="20"/>
      <c r="H3" s="20"/>
      <c r="I3" s="20"/>
      <c r="J3" s="20"/>
      <c r="K3" s="20" t="s">
        <v>9</v>
      </c>
      <c r="L3" s="20"/>
      <c r="M3" s="20"/>
      <c r="N3" s="20"/>
      <c r="O3" s="20"/>
      <c r="P3" s="20"/>
      <c r="Q3" s="20"/>
      <c r="R3" s="20" t="s">
        <v>5</v>
      </c>
      <c r="S3" s="20"/>
      <c r="T3" s="20"/>
      <c r="U3" s="20"/>
      <c r="V3" s="20" t="s">
        <v>14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 t="s">
        <v>9</v>
      </c>
      <c r="AK3" s="20"/>
      <c r="AL3" s="20"/>
      <c r="AM3" s="20"/>
      <c r="AN3" s="20"/>
      <c r="AO3" s="20" t="s">
        <v>5</v>
      </c>
      <c r="AP3" s="20"/>
      <c r="AQ3" s="20"/>
      <c r="AR3" s="20"/>
      <c r="AS3" s="20" t="s">
        <v>14</v>
      </c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 t="s">
        <v>9</v>
      </c>
      <c r="BG3" s="20"/>
      <c r="BH3" s="20"/>
      <c r="BI3" s="20"/>
      <c r="BJ3" s="20"/>
      <c r="BK3" s="20"/>
      <c r="BL3" s="20"/>
      <c r="BM3" s="20" t="s">
        <v>5</v>
      </c>
      <c r="BN3" s="20"/>
      <c r="BO3" s="20"/>
      <c r="BP3" s="20"/>
      <c r="BQ3" s="20"/>
      <c r="BR3" s="20"/>
      <c r="BS3" s="20"/>
      <c r="BT3" s="20"/>
      <c r="BU3" s="20" t="s">
        <v>9</v>
      </c>
      <c r="BV3" s="20"/>
      <c r="BW3" s="40" t="s">
        <v>5</v>
      </c>
      <c r="BX3" s="20"/>
      <c r="BY3" s="20"/>
      <c r="BZ3" s="20"/>
      <c r="CA3" s="20"/>
      <c r="CB3" s="20"/>
      <c r="CC3" s="20"/>
      <c r="CD3" s="20" t="s">
        <v>14</v>
      </c>
      <c r="CE3" s="20"/>
      <c r="CF3" s="20"/>
      <c r="CG3" s="20"/>
      <c r="CH3" s="20"/>
      <c r="CI3" s="20"/>
      <c r="CJ3" s="20"/>
      <c r="CK3" s="33">
        <f t="shared" ref="CK3:CK21" si="0">COUNTIF(E3:CJ3,"МАТ")</f>
        <v>4</v>
      </c>
      <c r="CL3" s="23">
        <f t="shared" ref="CL3:CL21" si="1">COUNTIF(F3:CK3,"РУС")</f>
        <v>4</v>
      </c>
      <c r="CM3" s="23">
        <f t="shared" ref="CM3:CM21" si="2">COUNTIF(G3:CL3,"АЛГ")</f>
        <v>0</v>
      </c>
      <c r="CN3" s="23">
        <f t="shared" ref="CN3:CN21" si="3">COUNTIF(H3:CM3,"ГЕМ")</f>
        <v>0</v>
      </c>
      <c r="CO3" s="23">
        <f t="shared" ref="CO3:CO21" si="4">COUNTIF(I3:CN3,"ОКР")</f>
        <v>3</v>
      </c>
      <c r="CP3" s="23">
        <f t="shared" ref="CP3:CP21" si="5">COUNTIF(J3:CO3,"БИО")</f>
        <v>0</v>
      </c>
      <c r="CQ3" s="23">
        <f t="shared" ref="CQ3:CQ21" si="6">COUNTIF(K3:CP3,"ГЕО")</f>
        <v>0</v>
      </c>
      <c r="CR3" s="23">
        <f t="shared" ref="CR3:CR21" si="7">COUNTIF(L3:CQ3,"ИНФ")</f>
        <v>0</v>
      </c>
      <c r="CS3" s="23">
        <f t="shared" ref="CS3:CS21" si="8">COUNTIF(M3:CR3,"ИСТ")</f>
        <v>0</v>
      </c>
      <c r="CT3" s="23">
        <f t="shared" ref="CT3:CT21" si="9">COUNTIF(N3:CS3,"ОБЩ")</f>
        <v>0</v>
      </c>
      <c r="CU3" s="23">
        <f t="shared" ref="CU3:CU21" si="10">COUNTIF(O3:CT3,"ФИЗ")</f>
        <v>0</v>
      </c>
      <c r="CV3" s="23">
        <f t="shared" ref="CV3:CV21" si="11">COUNTIF(P3:CU3,"ХИМ")</f>
        <v>0</v>
      </c>
      <c r="CW3" s="23">
        <f t="shared" ref="CW3:CW21" si="12">COUNTIF(Q3:CV3,"АНГ")</f>
        <v>0</v>
      </c>
      <c r="CX3" s="23">
        <f t="shared" ref="CX3:CX21" si="13">COUNTIF(R3:CW3,"НЕМ")</f>
        <v>0</v>
      </c>
      <c r="CY3" s="23">
        <f t="shared" ref="CY3:CY21" si="14">COUNTIF(S3:CX3,"ФРА")</f>
        <v>0</v>
      </c>
      <c r="CZ3" s="23">
        <f t="shared" ref="CZ3:CZ21" si="15">COUNTIF(T3:CY3,"ЛИТ")</f>
        <v>0</v>
      </c>
      <c r="DA3" s="23">
        <f t="shared" ref="DA3:DA21" si="16">COUNTIF(U3:CZ3,"ОБЖ")</f>
        <v>0</v>
      </c>
      <c r="DB3" s="23">
        <f t="shared" ref="DB3:DB21" si="17">COUNTIF(V3:DA3,"ФЗР")</f>
        <v>0</v>
      </c>
      <c r="DC3" s="23">
        <f t="shared" ref="DC3:DC21" si="18">COUNTIF(W3:DB3,"МУЗ")</f>
        <v>0</v>
      </c>
      <c r="DD3" s="23">
        <f t="shared" ref="DD3:DD21" si="19">COUNTIF(X3:DC3,"ТЕХ")</f>
        <v>0</v>
      </c>
      <c r="DE3" s="23">
        <f t="shared" ref="DE3:DE21" si="20">COUNTIF(Y3:DD3,"АСТ")</f>
        <v>0</v>
      </c>
      <c r="DF3" s="23">
        <f t="shared" ref="DF3:DF21" si="21">COUNTIF(Y3:DE3,"КУБ")</f>
        <v>0</v>
      </c>
    </row>
    <row r="4" spans="1:110" ht="16.149999999999999" customHeight="1">
      <c r="A4" s="4" t="s">
        <v>71</v>
      </c>
      <c r="B4" s="15" t="s">
        <v>72</v>
      </c>
      <c r="D4" s="31" t="s">
        <v>12</v>
      </c>
      <c r="E4" s="20"/>
      <c r="F4" s="20"/>
      <c r="G4" s="20"/>
      <c r="H4" s="20"/>
      <c r="I4" s="20"/>
      <c r="J4" s="20"/>
      <c r="K4" s="20" t="s">
        <v>9</v>
      </c>
      <c r="L4" s="20"/>
      <c r="M4" s="20"/>
      <c r="N4" s="20"/>
      <c r="O4" s="20"/>
      <c r="P4" s="20"/>
      <c r="Q4" s="20"/>
      <c r="R4" s="20" t="s">
        <v>5</v>
      </c>
      <c r="S4" s="20"/>
      <c r="T4" s="20"/>
      <c r="U4" s="20"/>
      <c r="V4" s="20" t="s">
        <v>14</v>
      </c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 t="s">
        <v>9</v>
      </c>
      <c r="AK4" s="20"/>
      <c r="AL4" s="20"/>
      <c r="AM4" s="20"/>
      <c r="AN4" s="20"/>
      <c r="AO4" s="20" t="s">
        <v>5</v>
      </c>
      <c r="AP4" s="20"/>
      <c r="AQ4" s="20"/>
      <c r="AR4" s="20"/>
      <c r="AS4" s="20" t="s">
        <v>14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 t="s">
        <v>9</v>
      </c>
      <c r="BG4" s="20"/>
      <c r="BH4" s="20"/>
      <c r="BI4" s="20"/>
      <c r="BJ4" s="20"/>
      <c r="BK4" s="20"/>
      <c r="BL4" s="20"/>
      <c r="BM4" s="20" t="s">
        <v>5</v>
      </c>
      <c r="BN4" s="20"/>
      <c r="BO4" s="20"/>
      <c r="BP4" s="20"/>
      <c r="BQ4" s="20"/>
      <c r="BR4" s="20"/>
      <c r="BS4" s="20"/>
      <c r="BT4" s="20"/>
      <c r="BU4" s="20" t="s">
        <v>9</v>
      </c>
      <c r="BV4" s="20"/>
      <c r="BW4" s="40" t="s">
        <v>5</v>
      </c>
      <c r="BX4" s="20"/>
      <c r="BY4" s="20"/>
      <c r="BZ4" s="20"/>
      <c r="CA4" s="20"/>
      <c r="CB4" s="20"/>
      <c r="CC4" s="20"/>
      <c r="CD4" s="20" t="s">
        <v>14</v>
      </c>
      <c r="CE4" s="20"/>
      <c r="CF4" s="20"/>
      <c r="CG4" s="20"/>
      <c r="CH4" s="20"/>
      <c r="CI4" s="20"/>
      <c r="CJ4" s="20"/>
      <c r="CK4" s="33">
        <f t="shared" si="0"/>
        <v>4</v>
      </c>
      <c r="CL4" s="23">
        <f t="shared" si="1"/>
        <v>4</v>
      </c>
      <c r="CM4" s="23">
        <f t="shared" si="2"/>
        <v>0</v>
      </c>
      <c r="CN4" s="23">
        <f t="shared" si="3"/>
        <v>0</v>
      </c>
      <c r="CO4" s="23">
        <f t="shared" si="4"/>
        <v>3</v>
      </c>
      <c r="CP4" s="23">
        <f t="shared" si="5"/>
        <v>0</v>
      </c>
      <c r="CQ4" s="23">
        <f t="shared" si="6"/>
        <v>0</v>
      </c>
      <c r="CR4" s="23">
        <f t="shared" si="7"/>
        <v>0</v>
      </c>
      <c r="CS4" s="23">
        <f t="shared" si="8"/>
        <v>0</v>
      </c>
      <c r="CT4" s="23">
        <f t="shared" si="9"/>
        <v>0</v>
      </c>
      <c r="CU4" s="23">
        <f t="shared" si="10"/>
        <v>0</v>
      </c>
      <c r="CV4" s="23">
        <f t="shared" si="11"/>
        <v>0</v>
      </c>
      <c r="CW4" s="23">
        <f t="shared" si="12"/>
        <v>0</v>
      </c>
      <c r="CX4" s="23">
        <f t="shared" si="13"/>
        <v>0</v>
      </c>
      <c r="CY4" s="23">
        <f t="shared" si="14"/>
        <v>0</v>
      </c>
      <c r="CZ4" s="23">
        <f t="shared" si="15"/>
        <v>0</v>
      </c>
      <c r="DA4" s="23">
        <f t="shared" si="16"/>
        <v>0</v>
      </c>
      <c r="DB4" s="23">
        <f t="shared" si="17"/>
        <v>0</v>
      </c>
      <c r="DC4" s="23">
        <f t="shared" si="18"/>
        <v>0</v>
      </c>
      <c r="DD4" s="23">
        <f t="shared" si="19"/>
        <v>0</v>
      </c>
      <c r="DE4" s="23">
        <f t="shared" si="20"/>
        <v>0</v>
      </c>
      <c r="DF4" s="23">
        <f t="shared" si="21"/>
        <v>0</v>
      </c>
    </row>
    <row r="5" spans="1:110" ht="16.149999999999999" customHeight="1">
      <c r="A5" s="4" t="s">
        <v>48</v>
      </c>
      <c r="B5" s="15" t="s">
        <v>49</v>
      </c>
      <c r="D5" s="31" t="s">
        <v>15</v>
      </c>
      <c r="E5" s="20"/>
      <c r="F5" s="20"/>
      <c r="G5" s="20"/>
      <c r="H5" s="20"/>
      <c r="I5" s="20"/>
      <c r="J5" s="20"/>
      <c r="K5" s="20" t="s">
        <v>9</v>
      </c>
      <c r="L5" s="20"/>
      <c r="M5" s="20"/>
      <c r="N5" s="20"/>
      <c r="O5" s="20"/>
      <c r="P5" s="20"/>
      <c r="Q5" s="20"/>
      <c r="R5" s="20" t="s">
        <v>5</v>
      </c>
      <c r="S5" s="20"/>
      <c r="T5" s="20"/>
      <c r="U5" s="20"/>
      <c r="V5" s="20" t="s">
        <v>14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 t="s">
        <v>9</v>
      </c>
      <c r="AK5" s="20"/>
      <c r="AL5" s="20"/>
      <c r="AM5" s="20"/>
      <c r="AN5" s="20"/>
      <c r="AO5" s="20" t="s">
        <v>5</v>
      </c>
      <c r="AP5" s="20"/>
      <c r="AQ5" s="20"/>
      <c r="AR5" s="20"/>
      <c r="AS5" s="20" t="s">
        <v>14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 t="s">
        <v>9</v>
      </c>
      <c r="BG5" s="20"/>
      <c r="BH5" s="20"/>
      <c r="BI5" s="20"/>
      <c r="BJ5" s="20"/>
      <c r="BK5" s="20"/>
      <c r="BL5" s="20"/>
      <c r="BM5" s="20" t="s">
        <v>5</v>
      </c>
      <c r="BN5" s="20"/>
      <c r="BO5" s="20"/>
      <c r="BP5" s="20"/>
      <c r="BQ5" s="20"/>
      <c r="BR5" s="20"/>
      <c r="BS5" s="20"/>
      <c r="BT5" s="20"/>
      <c r="BU5" s="20" t="s">
        <v>9</v>
      </c>
      <c r="BV5" s="20"/>
      <c r="BW5" s="40" t="s">
        <v>5</v>
      </c>
      <c r="BX5" s="20"/>
      <c r="BY5" s="20"/>
      <c r="BZ5" s="20"/>
      <c r="CA5" s="20"/>
      <c r="CB5" s="20"/>
      <c r="CC5" s="20"/>
      <c r="CD5" s="20" t="s">
        <v>14</v>
      </c>
      <c r="CE5" s="20"/>
      <c r="CF5" s="20"/>
      <c r="CG5" s="20"/>
      <c r="CH5" s="20"/>
      <c r="CI5" s="20"/>
      <c r="CJ5" s="20"/>
      <c r="CK5" s="33">
        <f t="shared" si="0"/>
        <v>4</v>
      </c>
      <c r="CL5" s="23">
        <f t="shared" si="1"/>
        <v>4</v>
      </c>
      <c r="CM5" s="23">
        <f t="shared" si="2"/>
        <v>0</v>
      </c>
      <c r="CN5" s="23">
        <f t="shared" si="3"/>
        <v>0</v>
      </c>
      <c r="CO5" s="23">
        <f t="shared" si="4"/>
        <v>3</v>
      </c>
      <c r="CP5" s="23">
        <f t="shared" si="5"/>
        <v>0</v>
      </c>
      <c r="CQ5" s="23">
        <f t="shared" si="6"/>
        <v>0</v>
      </c>
      <c r="CR5" s="23">
        <f t="shared" si="7"/>
        <v>0</v>
      </c>
      <c r="CS5" s="23">
        <f t="shared" si="8"/>
        <v>0</v>
      </c>
      <c r="CT5" s="23">
        <f t="shared" si="9"/>
        <v>0</v>
      </c>
      <c r="CU5" s="23">
        <f t="shared" si="10"/>
        <v>0</v>
      </c>
      <c r="CV5" s="23">
        <f t="shared" si="11"/>
        <v>0</v>
      </c>
      <c r="CW5" s="23">
        <f t="shared" si="12"/>
        <v>0</v>
      </c>
      <c r="CX5" s="23">
        <f t="shared" si="13"/>
        <v>0</v>
      </c>
      <c r="CY5" s="23">
        <f t="shared" si="14"/>
        <v>0</v>
      </c>
      <c r="CZ5" s="23">
        <f t="shared" si="15"/>
        <v>0</v>
      </c>
      <c r="DA5" s="23">
        <f t="shared" si="16"/>
        <v>0</v>
      </c>
      <c r="DB5" s="23">
        <f t="shared" si="17"/>
        <v>0</v>
      </c>
      <c r="DC5" s="23">
        <f t="shared" si="18"/>
        <v>0</v>
      </c>
      <c r="DD5" s="23">
        <f t="shared" si="19"/>
        <v>0</v>
      </c>
      <c r="DE5" s="23">
        <f t="shared" si="20"/>
        <v>0</v>
      </c>
      <c r="DF5" s="23">
        <f t="shared" si="21"/>
        <v>0</v>
      </c>
    </row>
    <row r="6" spans="1:110" ht="16.149999999999999" customHeight="1">
      <c r="A6" s="4" t="s">
        <v>31</v>
      </c>
      <c r="B6" s="15" t="s">
        <v>32</v>
      </c>
      <c r="D6" s="31" t="s">
        <v>17</v>
      </c>
      <c r="E6" s="20"/>
      <c r="F6" s="20"/>
      <c r="G6" s="20"/>
      <c r="H6" s="20"/>
      <c r="I6" s="20"/>
      <c r="J6" s="20"/>
      <c r="K6" s="20" t="s">
        <v>9</v>
      </c>
      <c r="L6" s="20"/>
      <c r="M6" s="20"/>
      <c r="N6" s="20"/>
      <c r="O6" s="20"/>
      <c r="P6" s="20"/>
      <c r="Q6" s="20"/>
      <c r="R6" s="20" t="s">
        <v>5</v>
      </c>
      <c r="S6" s="20"/>
      <c r="T6" s="20"/>
      <c r="U6" s="20"/>
      <c r="V6" s="20" t="s">
        <v>14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 t="s">
        <v>9</v>
      </c>
      <c r="AK6" s="20"/>
      <c r="AL6" s="20"/>
      <c r="AM6" s="20"/>
      <c r="AN6" s="20"/>
      <c r="AO6" s="20" t="s">
        <v>5</v>
      </c>
      <c r="AP6" s="20"/>
      <c r="AQ6" s="20"/>
      <c r="AR6" s="20"/>
      <c r="AS6" s="20" t="s">
        <v>14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 t="s">
        <v>9</v>
      </c>
      <c r="BG6" s="20"/>
      <c r="BH6" s="20"/>
      <c r="BI6" s="20"/>
      <c r="BJ6" s="20"/>
      <c r="BK6" s="20"/>
      <c r="BL6" s="20"/>
      <c r="BM6" s="20" t="s">
        <v>5</v>
      </c>
      <c r="BN6" s="20"/>
      <c r="BO6" s="20"/>
      <c r="BP6" s="20"/>
      <c r="BQ6" s="20"/>
      <c r="BR6" s="20"/>
      <c r="BS6" s="20"/>
      <c r="BT6" s="20"/>
      <c r="BU6" s="20" t="s">
        <v>9</v>
      </c>
      <c r="BV6" s="20"/>
      <c r="BW6" s="40" t="s">
        <v>5</v>
      </c>
      <c r="BX6" s="20"/>
      <c r="BY6" s="20"/>
      <c r="BZ6" s="20"/>
      <c r="CA6" s="20"/>
      <c r="CB6" s="20"/>
      <c r="CC6" s="20"/>
      <c r="CD6" s="20" t="s">
        <v>14</v>
      </c>
      <c r="CE6" s="20"/>
      <c r="CF6" s="20"/>
      <c r="CG6" s="20"/>
      <c r="CH6" s="20"/>
      <c r="CI6" s="20"/>
      <c r="CJ6" s="20"/>
      <c r="CK6" s="33">
        <f t="shared" si="0"/>
        <v>4</v>
      </c>
      <c r="CL6" s="23">
        <f t="shared" si="1"/>
        <v>4</v>
      </c>
      <c r="CM6" s="23">
        <f t="shared" si="2"/>
        <v>0</v>
      </c>
      <c r="CN6" s="23">
        <f t="shared" si="3"/>
        <v>0</v>
      </c>
      <c r="CO6" s="23">
        <f t="shared" si="4"/>
        <v>3</v>
      </c>
      <c r="CP6" s="23">
        <f t="shared" si="5"/>
        <v>0</v>
      </c>
      <c r="CQ6" s="23">
        <f t="shared" si="6"/>
        <v>0</v>
      </c>
      <c r="CR6" s="23">
        <f t="shared" si="7"/>
        <v>0</v>
      </c>
      <c r="CS6" s="23">
        <f t="shared" si="8"/>
        <v>0</v>
      </c>
      <c r="CT6" s="23">
        <f t="shared" si="9"/>
        <v>0</v>
      </c>
      <c r="CU6" s="23">
        <f t="shared" si="10"/>
        <v>0</v>
      </c>
      <c r="CV6" s="23">
        <f t="shared" si="11"/>
        <v>0</v>
      </c>
      <c r="CW6" s="23">
        <f t="shared" si="12"/>
        <v>0</v>
      </c>
      <c r="CX6" s="23">
        <f t="shared" si="13"/>
        <v>0</v>
      </c>
      <c r="CY6" s="23">
        <f t="shared" si="14"/>
        <v>0</v>
      </c>
      <c r="CZ6" s="23">
        <f t="shared" si="15"/>
        <v>0</v>
      </c>
      <c r="DA6" s="23">
        <f t="shared" si="16"/>
        <v>0</v>
      </c>
      <c r="DB6" s="23">
        <f t="shared" si="17"/>
        <v>0</v>
      </c>
      <c r="DC6" s="23">
        <f t="shared" si="18"/>
        <v>0</v>
      </c>
      <c r="DD6" s="23">
        <f t="shared" si="19"/>
        <v>0</v>
      </c>
      <c r="DE6" s="23">
        <f t="shared" si="20"/>
        <v>0</v>
      </c>
      <c r="DF6" s="23">
        <f t="shared" si="21"/>
        <v>0</v>
      </c>
    </row>
    <row r="7" spans="1:110" ht="16.149999999999999" customHeight="1">
      <c r="A7" s="4" t="s">
        <v>60</v>
      </c>
      <c r="B7" s="15" t="s">
        <v>37</v>
      </c>
      <c r="C7" s="1" t="s">
        <v>19</v>
      </c>
      <c r="D7" s="31" t="s">
        <v>20</v>
      </c>
      <c r="E7" s="20"/>
      <c r="F7" s="20"/>
      <c r="G7" s="20"/>
      <c r="H7" s="20"/>
      <c r="I7" s="20"/>
      <c r="J7" s="20"/>
      <c r="K7" s="20" t="s">
        <v>9</v>
      </c>
      <c r="L7" s="20"/>
      <c r="M7" s="20"/>
      <c r="N7" s="20"/>
      <c r="O7" s="20"/>
      <c r="P7" s="20"/>
      <c r="Q7" s="20"/>
      <c r="R7" s="20" t="s">
        <v>5</v>
      </c>
      <c r="S7" s="20"/>
      <c r="T7" s="20"/>
      <c r="U7" s="20"/>
      <c r="V7" s="20" t="s">
        <v>14</v>
      </c>
      <c r="W7" s="20" t="s">
        <v>88</v>
      </c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 t="s">
        <v>9</v>
      </c>
      <c r="AK7" s="20"/>
      <c r="AL7" s="20"/>
      <c r="AM7" s="20"/>
      <c r="AN7" s="20"/>
      <c r="AO7" s="20" t="s">
        <v>5</v>
      </c>
      <c r="AP7" s="20"/>
      <c r="AQ7" s="20"/>
      <c r="AR7" s="20"/>
      <c r="AS7" s="20" t="s">
        <v>14</v>
      </c>
      <c r="AT7" s="20"/>
      <c r="AU7" s="20"/>
      <c r="AV7" s="20"/>
      <c r="AW7" s="20"/>
      <c r="AX7" s="20"/>
      <c r="AY7" s="20"/>
      <c r="AZ7" s="20"/>
      <c r="BA7" s="20"/>
      <c r="BB7" s="20" t="s">
        <v>88</v>
      </c>
      <c r="BC7" s="20"/>
      <c r="BD7" s="20"/>
      <c r="BE7" s="20"/>
      <c r="BF7" s="20" t="s">
        <v>9</v>
      </c>
      <c r="BG7" s="20"/>
      <c r="BH7" s="20"/>
      <c r="BI7" s="20"/>
      <c r="BJ7" s="20"/>
      <c r="BK7" s="20"/>
      <c r="BL7" s="20"/>
      <c r="BM7" s="20" t="s">
        <v>5</v>
      </c>
      <c r="BN7" s="20"/>
      <c r="BO7" s="20"/>
      <c r="BP7" s="20"/>
      <c r="BQ7" s="20"/>
      <c r="BR7" s="20"/>
      <c r="BS7" s="20"/>
      <c r="BT7" s="20"/>
      <c r="BU7" s="20" t="s">
        <v>9</v>
      </c>
      <c r="BV7" s="20"/>
      <c r="BW7" s="40" t="s">
        <v>5</v>
      </c>
      <c r="BX7" s="20"/>
      <c r="BY7" s="20"/>
      <c r="BZ7" s="20"/>
      <c r="CA7" s="20"/>
      <c r="CB7" s="20"/>
      <c r="CC7" s="20"/>
      <c r="CD7" s="20" t="s">
        <v>14</v>
      </c>
      <c r="CE7" s="20"/>
      <c r="CF7" s="20"/>
      <c r="CG7" s="20"/>
      <c r="CH7" s="20"/>
      <c r="CI7" s="20"/>
      <c r="CJ7" s="20"/>
      <c r="CK7" s="33">
        <f t="shared" si="0"/>
        <v>4</v>
      </c>
      <c r="CL7" s="23">
        <f t="shared" si="1"/>
        <v>4</v>
      </c>
      <c r="CM7" s="23">
        <f t="shared" si="2"/>
        <v>0</v>
      </c>
      <c r="CN7" s="23">
        <f t="shared" si="3"/>
        <v>0</v>
      </c>
      <c r="CO7" s="23">
        <f t="shared" si="4"/>
        <v>3</v>
      </c>
      <c r="CP7" s="23">
        <f t="shared" si="5"/>
        <v>0</v>
      </c>
      <c r="CQ7" s="23">
        <f t="shared" si="6"/>
        <v>0</v>
      </c>
      <c r="CR7" s="23">
        <f t="shared" si="7"/>
        <v>0</v>
      </c>
      <c r="CS7" s="23">
        <f t="shared" si="8"/>
        <v>0</v>
      </c>
      <c r="CT7" s="23">
        <f t="shared" si="9"/>
        <v>0</v>
      </c>
      <c r="CU7" s="23">
        <f t="shared" si="10"/>
        <v>0</v>
      </c>
      <c r="CV7" s="23">
        <f t="shared" si="11"/>
        <v>0</v>
      </c>
      <c r="CW7" s="23">
        <f t="shared" si="12"/>
        <v>0</v>
      </c>
      <c r="CX7" s="23">
        <f t="shared" si="13"/>
        <v>0</v>
      </c>
      <c r="CY7" s="23">
        <f t="shared" si="14"/>
        <v>0</v>
      </c>
      <c r="CZ7" s="23">
        <f t="shared" si="15"/>
        <v>0</v>
      </c>
      <c r="DA7" s="23">
        <f t="shared" si="16"/>
        <v>0</v>
      </c>
      <c r="DB7" s="23">
        <f t="shared" si="17"/>
        <v>0</v>
      </c>
      <c r="DC7" s="23">
        <f t="shared" si="18"/>
        <v>0</v>
      </c>
      <c r="DD7" s="23">
        <f t="shared" si="19"/>
        <v>0</v>
      </c>
      <c r="DE7" s="23">
        <f t="shared" si="20"/>
        <v>0</v>
      </c>
      <c r="DF7" s="23">
        <f t="shared" si="21"/>
        <v>0</v>
      </c>
    </row>
    <row r="8" spans="1:110" ht="16.149999999999999" customHeight="1">
      <c r="A8" s="4" t="s">
        <v>18</v>
      </c>
      <c r="B8" s="15" t="s">
        <v>18</v>
      </c>
      <c r="C8" s="1"/>
      <c r="D8" s="31" t="s">
        <v>22</v>
      </c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 t="s">
        <v>5</v>
      </c>
      <c r="S8" s="20"/>
      <c r="T8" s="20"/>
      <c r="U8" s="20"/>
      <c r="V8" s="20" t="s">
        <v>14</v>
      </c>
      <c r="W8" s="20" t="s">
        <v>88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 t="s">
        <v>9</v>
      </c>
      <c r="AK8" s="20"/>
      <c r="AL8" s="20"/>
      <c r="AM8" s="20"/>
      <c r="AN8" s="20"/>
      <c r="AO8" s="20" t="s">
        <v>5</v>
      </c>
      <c r="AP8" s="20"/>
      <c r="AQ8" s="20"/>
      <c r="AR8" s="20"/>
      <c r="AS8" s="20" t="s">
        <v>14</v>
      </c>
      <c r="AT8" s="20"/>
      <c r="AU8" s="20"/>
      <c r="AV8" s="20"/>
      <c r="AW8" s="20"/>
      <c r="AX8" s="20"/>
      <c r="AY8" s="20"/>
      <c r="AZ8" s="20"/>
      <c r="BA8" s="20"/>
      <c r="BB8" s="20" t="s">
        <v>88</v>
      </c>
      <c r="BC8" s="20"/>
      <c r="BD8" s="20"/>
      <c r="BE8" s="20"/>
      <c r="BF8" s="20" t="s">
        <v>9</v>
      </c>
      <c r="BG8" s="20"/>
      <c r="BH8" s="20"/>
      <c r="BI8" s="20"/>
      <c r="BJ8" s="20"/>
      <c r="BK8" s="20"/>
      <c r="BL8" s="20"/>
      <c r="BM8" s="20" t="s">
        <v>5</v>
      </c>
      <c r="BN8" s="20"/>
      <c r="BO8" s="20"/>
      <c r="BP8" s="20"/>
      <c r="BQ8" s="20"/>
      <c r="BR8" s="20"/>
      <c r="BS8" s="20"/>
      <c r="BT8" s="20"/>
      <c r="BU8" s="20" t="s">
        <v>9</v>
      </c>
      <c r="BV8" s="20"/>
      <c r="BW8" s="40" t="s">
        <v>5</v>
      </c>
      <c r="BX8" s="20"/>
      <c r="BY8" s="20"/>
      <c r="BZ8" s="20"/>
      <c r="CA8" s="20"/>
      <c r="CB8" s="20"/>
      <c r="CC8" s="20"/>
      <c r="CD8" s="20" t="s">
        <v>14</v>
      </c>
      <c r="CE8" s="20"/>
      <c r="CF8" s="20"/>
      <c r="CG8" s="20"/>
      <c r="CH8" s="20"/>
      <c r="CI8" s="20"/>
      <c r="CJ8" s="20"/>
      <c r="CK8" s="33">
        <f t="shared" si="0"/>
        <v>4</v>
      </c>
      <c r="CL8" s="23">
        <f t="shared" si="1"/>
        <v>4</v>
      </c>
      <c r="CM8" s="23">
        <f t="shared" si="2"/>
        <v>0</v>
      </c>
      <c r="CN8" s="23">
        <f t="shared" si="3"/>
        <v>0</v>
      </c>
      <c r="CO8" s="23">
        <f t="shared" si="4"/>
        <v>3</v>
      </c>
      <c r="CP8" s="23">
        <f t="shared" si="5"/>
        <v>0</v>
      </c>
      <c r="CQ8" s="23">
        <f t="shared" si="6"/>
        <v>0</v>
      </c>
      <c r="CR8" s="23">
        <f t="shared" si="7"/>
        <v>0</v>
      </c>
      <c r="CS8" s="23">
        <f t="shared" si="8"/>
        <v>0</v>
      </c>
      <c r="CT8" s="23">
        <f t="shared" si="9"/>
        <v>0</v>
      </c>
      <c r="CU8" s="23">
        <f t="shared" si="10"/>
        <v>0</v>
      </c>
      <c r="CV8" s="23">
        <f t="shared" si="11"/>
        <v>0</v>
      </c>
      <c r="CW8" s="23">
        <f t="shared" si="12"/>
        <v>0</v>
      </c>
      <c r="CX8" s="23">
        <f t="shared" si="13"/>
        <v>0</v>
      </c>
      <c r="CY8" s="23">
        <f t="shared" si="14"/>
        <v>0</v>
      </c>
      <c r="CZ8" s="23">
        <f t="shared" si="15"/>
        <v>0</v>
      </c>
      <c r="DA8" s="23">
        <f t="shared" si="16"/>
        <v>0</v>
      </c>
      <c r="DB8" s="23">
        <f t="shared" si="17"/>
        <v>0</v>
      </c>
      <c r="DC8" s="23">
        <f t="shared" si="18"/>
        <v>0</v>
      </c>
      <c r="DD8" s="23">
        <f t="shared" si="19"/>
        <v>0</v>
      </c>
      <c r="DE8" s="23">
        <f t="shared" si="20"/>
        <v>0</v>
      </c>
      <c r="DF8" s="23">
        <f t="shared" si="21"/>
        <v>0</v>
      </c>
    </row>
    <row r="9" spans="1:110" ht="16.149999999999999" customHeight="1">
      <c r="A9" s="4" t="s">
        <v>39</v>
      </c>
      <c r="B9" s="15" t="s">
        <v>40</v>
      </c>
      <c r="D9" s="31" t="s">
        <v>24</v>
      </c>
      <c r="E9" s="20"/>
      <c r="F9" s="20"/>
      <c r="G9" s="20"/>
      <c r="H9" s="20"/>
      <c r="I9" s="20"/>
      <c r="J9" s="20"/>
      <c r="K9" s="20" t="s">
        <v>9</v>
      </c>
      <c r="L9" s="20"/>
      <c r="M9" s="20"/>
      <c r="N9" s="20"/>
      <c r="O9" s="20"/>
      <c r="P9" s="20"/>
      <c r="Q9" s="20"/>
      <c r="R9" s="20" t="s">
        <v>5</v>
      </c>
      <c r="S9" s="20"/>
      <c r="T9" s="20"/>
      <c r="U9" s="20"/>
      <c r="V9" s="20" t="s">
        <v>14</v>
      </c>
      <c r="W9" s="20" t="s">
        <v>88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 t="s">
        <v>9</v>
      </c>
      <c r="AK9" s="20"/>
      <c r="AL9" s="20"/>
      <c r="AM9" s="20"/>
      <c r="AN9" s="20"/>
      <c r="AO9" s="20" t="s">
        <v>5</v>
      </c>
      <c r="AP9" s="20"/>
      <c r="AQ9" s="20"/>
      <c r="AR9" s="20"/>
      <c r="AS9" s="20" t="s">
        <v>14</v>
      </c>
      <c r="AT9" s="20"/>
      <c r="AU9" s="20"/>
      <c r="AV9" s="20"/>
      <c r="AW9" s="20"/>
      <c r="AX9" s="20"/>
      <c r="AY9" s="20"/>
      <c r="AZ9" s="20"/>
      <c r="BA9" s="20"/>
      <c r="BB9" s="20" t="s">
        <v>88</v>
      </c>
      <c r="BC9" s="20"/>
      <c r="BD9" s="20"/>
      <c r="BE9" s="20"/>
      <c r="BF9" s="20" t="s">
        <v>9</v>
      </c>
      <c r="BG9" s="20"/>
      <c r="BH9" s="20"/>
      <c r="BI9" s="20"/>
      <c r="BJ9" s="20"/>
      <c r="BK9" s="20"/>
      <c r="BL9" s="20"/>
      <c r="BM9" s="20" t="s">
        <v>5</v>
      </c>
      <c r="BN9" s="20"/>
      <c r="BO9" s="20"/>
      <c r="BP9" s="20"/>
      <c r="BQ9" s="20"/>
      <c r="BR9" s="20"/>
      <c r="BS9" s="20"/>
      <c r="BT9" s="20"/>
      <c r="BU9" s="20" t="s">
        <v>9</v>
      </c>
      <c r="BV9" s="20"/>
      <c r="BW9" s="40" t="s">
        <v>5</v>
      </c>
      <c r="BX9" s="20"/>
      <c r="BY9" s="20"/>
      <c r="BZ9" s="20"/>
      <c r="CA9" s="20"/>
      <c r="CB9" s="20"/>
      <c r="CC9" s="20"/>
      <c r="CD9" s="20" t="s">
        <v>14</v>
      </c>
      <c r="CE9" s="20"/>
      <c r="CF9" s="20"/>
      <c r="CG9" s="20"/>
      <c r="CH9" s="20"/>
      <c r="CI9" s="20"/>
      <c r="CJ9" s="20"/>
      <c r="CK9" s="33">
        <f t="shared" si="0"/>
        <v>4</v>
      </c>
      <c r="CL9" s="23">
        <f t="shared" si="1"/>
        <v>4</v>
      </c>
      <c r="CM9" s="23">
        <f t="shared" si="2"/>
        <v>0</v>
      </c>
      <c r="CN9" s="23">
        <f t="shared" si="3"/>
        <v>0</v>
      </c>
      <c r="CO9" s="23">
        <f t="shared" si="4"/>
        <v>3</v>
      </c>
      <c r="CP9" s="23">
        <f t="shared" si="5"/>
        <v>0</v>
      </c>
      <c r="CQ9" s="23">
        <f t="shared" si="6"/>
        <v>0</v>
      </c>
      <c r="CR9" s="23">
        <f t="shared" si="7"/>
        <v>0</v>
      </c>
      <c r="CS9" s="23">
        <f t="shared" si="8"/>
        <v>0</v>
      </c>
      <c r="CT9" s="23">
        <f t="shared" si="9"/>
        <v>0</v>
      </c>
      <c r="CU9" s="23">
        <f t="shared" si="10"/>
        <v>0</v>
      </c>
      <c r="CV9" s="23">
        <f t="shared" si="11"/>
        <v>0</v>
      </c>
      <c r="CW9" s="23">
        <f t="shared" si="12"/>
        <v>0</v>
      </c>
      <c r="CX9" s="23">
        <f t="shared" si="13"/>
        <v>0</v>
      </c>
      <c r="CY9" s="23">
        <f t="shared" si="14"/>
        <v>0</v>
      </c>
      <c r="CZ9" s="23">
        <f t="shared" si="15"/>
        <v>0</v>
      </c>
      <c r="DA9" s="23">
        <f t="shared" si="16"/>
        <v>0</v>
      </c>
      <c r="DB9" s="23">
        <f t="shared" si="17"/>
        <v>0</v>
      </c>
      <c r="DC9" s="23">
        <f t="shared" si="18"/>
        <v>0</v>
      </c>
      <c r="DD9" s="23">
        <f t="shared" si="19"/>
        <v>0</v>
      </c>
      <c r="DE9" s="23">
        <f t="shared" si="20"/>
        <v>0</v>
      </c>
      <c r="DF9" s="23">
        <f t="shared" si="21"/>
        <v>0</v>
      </c>
    </row>
    <row r="10" spans="1:110" ht="16.149999999999999" customHeight="1">
      <c r="A10" s="4" t="s">
        <v>25</v>
      </c>
      <c r="B10" s="15" t="s">
        <v>26</v>
      </c>
      <c r="D10" s="31" t="s">
        <v>77</v>
      </c>
      <c r="E10" s="20"/>
      <c r="F10" s="20"/>
      <c r="G10" s="20"/>
      <c r="H10" s="20"/>
      <c r="I10" s="20"/>
      <c r="J10" s="20"/>
      <c r="K10" s="20" t="s">
        <v>9</v>
      </c>
      <c r="L10" s="20"/>
      <c r="M10" s="20"/>
      <c r="N10" s="20"/>
      <c r="O10" s="20"/>
      <c r="P10" s="20"/>
      <c r="Q10" s="20"/>
      <c r="R10" s="20" t="s">
        <v>5</v>
      </c>
      <c r="S10" s="20"/>
      <c r="T10" s="20"/>
      <c r="U10" s="20"/>
      <c r="V10" s="20" t="s">
        <v>14</v>
      </c>
      <c r="W10" s="20" t="s">
        <v>88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 t="s">
        <v>9</v>
      </c>
      <c r="AK10" s="20"/>
      <c r="AL10" s="20"/>
      <c r="AM10" s="20"/>
      <c r="AN10" s="20"/>
      <c r="AO10" s="20" t="s">
        <v>5</v>
      </c>
      <c r="AP10" s="20"/>
      <c r="AQ10" s="20"/>
      <c r="AR10" s="20"/>
      <c r="AS10" s="20" t="s">
        <v>14</v>
      </c>
      <c r="AT10" s="20"/>
      <c r="AU10" s="20"/>
      <c r="AV10" s="20"/>
      <c r="AW10" s="20"/>
      <c r="AX10" s="20"/>
      <c r="AY10" s="20"/>
      <c r="AZ10" s="20"/>
      <c r="BA10" s="20"/>
      <c r="BB10" s="20" t="s">
        <v>88</v>
      </c>
      <c r="BC10" s="20"/>
      <c r="BD10" s="20"/>
      <c r="BE10" s="20"/>
      <c r="BF10" s="20" t="s">
        <v>9</v>
      </c>
      <c r="BG10" s="20"/>
      <c r="BH10" s="20"/>
      <c r="BI10" s="20"/>
      <c r="BJ10" s="20"/>
      <c r="BK10" s="20"/>
      <c r="BL10" s="20"/>
      <c r="BM10" s="20" t="s">
        <v>5</v>
      </c>
      <c r="BN10" s="20"/>
      <c r="BO10" s="20"/>
      <c r="BP10" s="20"/>
      <c r="BQ10" s="20"/>
      <c r="BR10" s="20"/>
      <c r="BS10" s="20"/>
      <c r="BT10" s="20"/>
      <c r="BU10" s="20" t="s">
        <v>9</v>
      </c>
      <c r="BV10" s="20"/>
      <c r="BW10" s="40" t="s">
        <v>5</v>
      </c>
      <c r="BX10" s="20"/>
      <c r="BY10" s="20"/>
      <c r="BZ10" s="20"/>
      <c r="CA10" s="20"/>
      <c r="CB10" s="20"/>
      <c r="CC10" s="20"/>
      <c r="CD10" s="20" t="s">
        <v>14</v>
      </c>
      <c r="CE10" s="20"/>
      <c r="CF10" s="20"/>
      <c r="CG10" s="20"/>
      <c r="CH10" s="20"/>
      <c r="CI10" s="20"/>
      <c r="CJ10" s="20"/>
      <c r="CK10" s="33">
        <f t="shared" si="0"/>
        <v>4</v>
      </c>
      <c r="CL10" s="23">
        <f t="shared" si="1"/>
        <v>4</v>
      </c>
      <c r="CM10" s="23">
        <f t="shared" si="2"/>
        <v>0</v>
      </c>
      <c r="CN10" s="23">
        <f t="shared" si="3"/>
        <v>0</v>
      </c>
      <c r="CO10" s="23">
        <f t="shared" si="4"/>
        <v>3</v>
      </c>
      <c r="CP10" s="23">
        <f t="shared" si="5"/>
        <v>0</v>
      </c>
      <c r="CQ10" s="23">
        <f t="shared" si="6"/>
        <v>0</v>
      </c>
      <c r="CR10" s="23">
        <f t="shared" si="7"/>
        <v>0</v>
      </c>
      <c r="CS10" s="23">
        <f t="shared" si="8"/>
        <v>0</v>
      </c>
      <c r="CT10" s="23">
        <f t="shared" si="9"/>
        <v>0</v>
      </c>
      <c r="CU10" s="23">
        <f t="shared" si="10"/>
        <v>0</v>
      </c>
      <c r="CV10" s="23">
        <f t="shared" si="11"/>
        <v>0</v>
      </c>
      <c r="CW10" s="23">
        <f t="shared" si="12"/>
        <v>0</v>
      </c>
      <c r="CX10" s="23">
        <f t="shared" si="13"/>
        <v>0</v>
      </c>
      <c r="CY10" s="23">
        <f t="shared" si="14"/>
        <v>0</v>
      </c>
      <c r="CZ10" s="23">
        <f t="shared" si="15"/>
        <v>0</v>
      </c>
      <c r="DA10" s="23">
        <f t="shared" si="16"/>
        <v>0</v>
      </c>
      <c r="DB10" s="23">
        <f t="shared" si="17"/>
        <v>0</v>
      </c>
      <c r="DC10" s="23">
        <f t="shared" si="18"/>
        <v>0</v>
      </c>
      <c r="DD10" s="23">
        <f t="shared" si="19"/>
        <v>0</v>
      </c>
      <c r="DE10" s="23">
        <f t="shared" si="20"/>
        <v>0</v>
      </c>
      <c r="DF10" s="23">
        <f t="shared" si="21"/>
        <v>0</v>
      </c>
    </row>
    <row r="11" spans="1:110" ht="16.149999999999999" customHeight="1">
      <c r="A11" s="4" t="s">
        <v>69</v>
      </c>
      <c r="B11" s="15" t="s">
        <v>70</v>
      </c>
      <c r="C11" s="1"/>
      <c r="D11" s="31" t="s">
        <v>27</v>
      </c>
      <c r="E11" s="20"/>
      <c r="F11" s="20"/>
      <c r="G11" s="20"/>
      <c r="H11" s="20"/>
      <c r="I11" s="20"/>
      <c r="J11" s="20"/>
      <c r="K11" s="20" t="s">
        <v>9</v>
      </c>
      <c r="L11" s="20"/>
      <c r="M11" s="20"/>
      <c r="N11" s="20"/>
      <c r="O11" s="20"/>
      <c r="P11" s="20"/>
      <c r="Q11" s="20"/>
      <c r="R11" s="20" t="s">
        <v>5</v>
      </c>
      <c r="S11" s="20"/>
      <c r="T11" s="20"/>
      <c r="U11" s="20" t="s">
        <v>88</v>
      </c>
      <c r="V11" s="20" t="s">
        <v>14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 t="s">
        <v>9</v>
      </c>
      <c r="AK11" s="20"/>
      <c r="AL11" s="20"/>
      <c r="AM11" s="20"/>
      <c r="AN11" s="20"/>
      <c r="AO11" s="20" t="s">
        <v>5</v>
      </c>
      <c r="AP11" s="20"/>
      <c r="AQ11" s="20"/>
      <c r="AR11" s="20"/>
      <c r="AS11" s="20" t="s">
        <v>14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 t="s">
        <v>9</v>
      </c>
      <c r="BG11" s="20"/>
      <c r="BH11" s="20" t="s">
        <v>88</v>
      </c>
      <c r="BI11" s="20"/>
      <c r="BJ11" s="20"/>
      <c r="BK11" s="20"/>
      <c r="BL11" s="20"/>
      <c r="BM11" s="20" t="s">
        <v>5</v>
      </c>
      <c r="BN11" s="20"/>
      <c r="BO11" s="20"/>
      <c r="BP11" s="20"/>
      <c r="BQ11" s="20"/>
      <c r="BR11" s="20"/>
      <c r="BS11" s="20"/>
      <c r="BT11" s="20"/>
      <c r="BU11" s="20" t="s">
        <v>9</v>
      </c>
      <c r="BV11" s="20"/>
      <c r="BW11" s="40" t="s">
        <v>5</v>
      </c>
      <c r="BX11" s="20"/>
      <c r="BY11" s="20"/>
      <c r="BZ11" s="20"/>
      <c r="CA11" s="20"/>
      <c r="CB11" s="20"/>
      <c r="CC11" s="20"/>
      <c r="CD11" s="20" t="s">
        <v>14</v>
      </c>
      <c r="CE11" s="20"/>
      <c r="CF11" s="20"/>
      <c r="CG11" s="20"/>
      <c r="CH11" s="20"/>
      <c r="CI11" s="20"/>
      <c r="CJ11" s="20"/>
      <c r="CK11" s="33">
        <f t="shared" si="0"/>
        <v>4</v>
      </c>
      <c r="CL11" s="23">
        <f t="shared" si="1"/>
        <v>4</v>
      </c>
      <c r="CM11" s="23">
        <f t="shared" si="2"/>
        <v>0</v>
      </c>
      <c r="CN11" s="23">
        <f t="shared" si="3"/>
        <v>0</v>
      </c>
      <c r="CO11" s="23">
        <f t="shared" si="4"/>
        <v>3</v>
      </c>
      <c r="CP11" s="23">
        <f t="shared" si="5"/>
        <v>0</v>
      </c>
      <c r="CQ11" s="23">
        <f t="shared" si="6"/>
        <v>0</v>
      </c>
      <c r="CR11" s="23">
        <f t="shared" si="7"/>
        <v>0</v>
      </c>
      <c r="CS11" s="23">
        <f t="shared" si="8"/>
        <v>0</v>
      </c>
      <c r="CT11" s="23">
        <f t="shared" si="9"/>
        <v>0</v>
      </c>
      <c r="CU11" s="23">
        <f t="shared" si="10"/>
        <v>0</v>
      </c>
      <c r="CV11" s="23">
        <f t="shared" si="11"/>
        <v>0</v>
      </c>
      <c r="CW11" s="23">
        <f t="shared" si="12"/>
        <v>0</v>
      </c>
      <c r="CX11" s="23">
        <f t="shared" si="13"/>
        <v>0</v>
      </c>
      <c r="CY11" s="23">
        <f t="shared" si="14"/>
        <v>0</v>
      </c>
      <c r="CZ11" s="23">
        <f t="shared" si="15"/>
        <v>0</v>
      </c>
      <c r="DA11" s="23">
        <f t="shared" si="16"/>
        <v>0</v>
      </c>
      <c r="DB11" s="23">
        <f t="shared" si="17"/>
        <v>0</v>
      </c>
      <c r="DC11" s="23">
        <f t="shared" si="18"/>
        <v>0</v>
      </c>
      <c r="DD11" s="23">
        <f t="shared" si="19"/>
        <v>0</v>
      </c>
      <c r="DE11" s="23">
        <f t="shared" si="20"/>
        <v>0</v>
      </c>
      <c r="DF11" s="23">
        <f t="shared" si="21"/>
        <v>0</v>
      </c>
    </row>
    <row r="12" spans="1:110" ht="16.149999999999999" customHeight="1">
      <c r="A12" s="4" t="s">
        <v>6</v>
      </c>
      <c r="B12" s="15" t="s">
        <v>7</v>
      </c>
      <c r="D12" s="31" t="s">
        <v>30</v>
      </c>
      <c r="E12" s="20"/>
      <c r="F12" s="20"/>
      <c r="G12" s="20"/>
      <c r="H12" s="20"/>
      <c r="I12" s="20"/>
      <c r="J12" s="20"/>
      <c r="K12" s="20" t="s">
        <v>9</v>
      </c>
      <c r="L12" s="20"/>
      <c r="M12" s="20"/>
      <c r="N12" s="20"/>
      <c r="O12" s="20"/>
      <c r="P12" s="20"/>
      <c r="Q12" s="20"/>
      <c r="R12" s="20" t="s">
        <v>5</v>
      </c>
      <c r="S12" s="20"/>
      <c r="T12" s="20"/>
      <c r="U12" s="20" t="s">
        <v>88</v>
      </c>
      <c r="V12" s="20" t="s">
        <v>14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 t="s">
        <v>9</v>
      </c>
      <c r="AK12" s="20"/>
      <c r="AL12" s="20"/>
      <c r="AM12" s="20"/>
      <c r="AN12" s="20"/>
      <c r="AO12" s="20" t="s">
        <v>5</v>
      </c>
      <c r="AP12" s="20"/>
      <c r="AQ12" s="20"/>
      <c r="AR12" s="20"/>
      <c r="AS12" s="20" t="s">
        <v>14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 t="s">
        <v>9</v>
      </c>
      <c r="BG12" s="20"/>
      <c r="BH12" s="20" t="s">
        <v>88</v>
      </c>
      <c r="BI12" s="20"/>
      <c r="BJ12" s="20"/>
      <c r="BK12" s="20"/>
      <c r="BL12" s="20"/>
      <c r="BM12" s="20" t="s">
        <v>5</v>
      </c>
      <c r="BN12" s="20"/>
      <c r="BO12" s="20"/>
      <c r="BP12" s="20"/>
      <c r="BQ12" s="20"/>
      <c r="BR12" s="20"/>
      <c r="BS12" s="20"/>
      <c r="BT12" s="20"/>
      <c r="BU12" s="20" t="s">
        <v>9</v>
      </c>
      <c r="BV12" s="20"/>
      <c r="BW12" s="40" t="s">
        <v>5</v>
      </c>
      <c r="BX12" s="20"/>
      <c r="BY12" s="20"/>
      <c r="BZ12" s="20"/>
      <c r="CA12" s="20"/>
      <c r="CB12" s="20"/>
      <c r="CC12" s="20"/>
      <c r="CD12" s="20" t="s">
        <v>14</v>
      </c>
      <c r="CE12" s="20"/>
      <c r="CF12" s="20"/>
      <c r="CG12" s="20"/>
      <c r="CH12" s="20"/>
      <c r="CI12" s="20"/>
      <c r="CJ12" s="20"/>
      <c r="CK12" s="33">
        <f t="shared" si="0"/>
        <v>4</v>
      </c>
      <c r="CL12" s="23">
        <f t="shared" si="1"/>
        <v>4</v>
      </c>
      <c r="CM12" s="23">
        <f t="shared" si="2"/>
        <v>0</v>
      </c>
      <c r="CN12" s="23">
        <f t="shared" si="3"/>
        <v>0</v>
      </c>
      <c r="CO12" s="23">
        <f t="shared" si="4"/>
        <v>3</v>
      </c>
      <c r="CP12" s="23">
        <f t="shared" si="5"/>
        <v>0</v>
      </c>
      <c r="CQ12" s="23">
        <f t="shared" si="6"/>
        <v>0</v>
      </c>
      <c r="CR12" s="23">
        <f t="shared" si="7"/>
        <v>0</v>
      </c>
      <c r="CS12" s="23">
        <f t="shared" si="8"/>
        <v>0</v>
      </c>
      <c r="CT12" s="23">
        <f t="shared" si="9"/>
        <v>0</v>
      </c>
      <c r="CU12" s="23">
        <f t="shared" si="10"/>
        <v>0</v>
      </c>
      <c r="CV12" s="23">
        <f t="shared" si="11"/>
        <v>0</v>
      </c>
      <c r="CW12" s="23">
        <f t="shared" si="12"/>
        <v>0</v>
      </c>
      <c r="CX12" s="23">
        <f t="shared" si="13"/>
        <v>0</v>
      </c>
      <c r="CY12" s="23">
        <f t="shared" si="14"/>
        <v>0</v>
      </c>
      <c r="CZ12" s="23">
        <f t="shared" si="15"/>
        <v>0</v>
      </c>
      <c r="DA12" s="23">
        <f t="shared" si="16"/>
        <v>0</v>
      </c>
      <c r="DB12" s="23">
        <f t="shared" si="17"/>
        <v>0</v>
      </c>
      <c r="DC12" s="23">
        <f t="shared" si="18"/>
        <v>0</v>
      </c>
      <c r="DD12" s="23">
        <f t="shared" si="19"/>
        <v>0</v>
      </c>
      <c r="DE12" s="23">
        <f t="shared" si="20"/>
        <v>0</v>
      </c>
      <c r="DF12" s="23">
        <f t="shared" si="21"/>
        <v>0</v>
      </c>
    </row>
    <row r="13" spans="1:110" ht="24.6" customHeight="1">
      <c r="A13" s="4" t="s">
        <v>16</v>
      </c>
      <c r="B13" s="15" t="s">
        <v>9</v>
      </c>
      <c r="D13" s="31" t="s">
        <v>33</v>
      </c>
      <c r="E13" s="20"/>
      <c r="F13" s="20"/>
      <c r="G13" s="20"/>
      <c r="H13" s="20"/>
      <c r="I13" s="20"/>
      <c r="J13" s="20"/>
      <c r="K13" s="20" t="s">
        <v>9</v>
      </c>
      <c r="L13" s="20"/>
      <c r="M13" s="20"/>
      <c r="N13" s="20"/>
      <c r="O13" s="20"/>
      <c r="P13" s="20"/>
      <c r="Q13" s="20"/>
      <c r="R13" s="20" t="s">
        <v>5</v>
      </c>
      <c r="S13" s="20"/>
      <c r="T13" s="20"/>
      <c r="U13" s="20" t="s">
        <v>88</v>
      </c>
      <c r="V13" s="20" t="s">
        <v>14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 t="s">
        <v>9</v>
      </c>
      <c r="AK13" s="20"/>
      <c r="AL13" s="20"/>
      <c r="AM13" s="20"/>
      <c r="AN13" s="20"/>
      <c r="AO13" s="20" t="s">
        <v>5</v>
      </c>
      <c r="AP13" s="20"/>
      <c r="AQ13" s="20"/>
      <c r="AR13" s="20"/>
      <c r="AS13" s="20" t="s">
        <v>14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 t="s">
        <v>9</v>
      </c>
      <c r="BG13" s="20"/>
      <c r="BH13" s="20" t="s">
        <v>88</v>
      </c>
      <c r="BI13" s="20"/>
      <c r="BJ13" s="20"/>
      <c r="BK13" s="20"/>
      <c r="BL13" s="20"/>
      <c r="BM13" s="20" t="s">
        <v>5</v>
      </c>
      <c r="BN13" s="20"/>
      <c r="BO13" s="20"/>
      <c r="BP13" s="20"/>
      <c r="BQ13" s="20"/>
      <c r="BR13" s="20"/>
      <c r="BS13" s="20"/>
      <c r="BT13" s="20"/>
      <c r="BU13" s="20" t="s">
        <v>9</v>
      </c>
      <c r="BV13" s="20"/>
      <c r="BW13" s="40" t="s">
        <v>5</v>
      </c>
      <c r="BX13" s="20"/>
      <c r="BY13" s="20"/>
      <c r="BZ13" s="20"/>
      <c r="CA13" s="20"/>
      <c r="CB13" s="20"/>
      <c r="CC13" s="20"/>
      <c r="CD13" s="20" t="s">
        <v>14</v>
      </c>
      <c r="CE13" s="20"/>
      <c r="CF13" s="20"/>
      <c r="CG13" s="20"/>
      <c r="CH13" s="20"/>
      <c r="CI13" s="20"/>
      <c r="CJ13" s="20"/>
      <c r="CK13" s="33">
        <f t="shared" si="0"/>
        <v>4</v>
      </c>
      <c r="CL13" s="23">
        <f t="shared" si="1"/>
        <v>4</v>
      </c>
      <c r="CM13" s="23">
        <f t="shared" si="2"/>
        <v>0</v>
      </c>
      <c r="CN13" s="23">
        <f t="shared" si="3"/>
        <v>0</v>
      </c>
      <c r="CO13" s="23">
        <f t="shared" si="4"/>
        <v>3</v>
      </c>
      <c r="CP13" s="23">
        <f t="shared" si="5"/>
        <v>0</v>
      </c>
      <c r="CQ13" s="23">
        <f t="shared" si="6"/>
        <v>0</v>
      </c>
      <c r="CR13" s="23">
        <f t="shared" si="7"/>
        <v>0</v>
      </c>
      <c r="CS13" s="23">
        <f t="shared" si="8"/>
        <v>0</v>
      </c>
      <c r="CT13" s="23">
        <f t="shared" si="9"/>
        <v>0</v>
      </c>
      <c r="CU13" s="23">
        <f t="shared" si="10"/>
        <v>0</v>
      </c>
      <c r="CV13" s="23">
        <f t="shared" si="11"/>
        <v>0</v>
      </c>
      <c r="CW13" s="23">
        <f t="shared" si="12"/>
        <v>0</v>
      </c>
      <c r="CX13" s="23">
        <f t="shared" si="13"/>
        <v>0</v>
      </c>
      <c r="CY13" s="23">
        <f t="shared" si="14"/>
        <v>0</v>
      </c>
      <c r="CZ13" s="23">
        <f t="shared" si="15"/>
        <v>0</v>
      </c>
      <c r="DA13" s="23">
        <f t="shared" si="16"/>
        <v>0</v>
      </c>
      <c r="DB13" s="23">
        <f t="shared" si="17"/>
        <v>0</v>
      </c>
      <c r="DC13" s="23">
        <f t="shared" si="18"/>
        <v>0</v>
      </c>
      <c r="DD13" s="23">
        <f t="shared" si="19"/>
        <v>0</v>
      </c>
      <c r="DE13" s="23">
        <f t="shared" si="20"/>
        <v>0</v>
      </c>
      <c r="DF13" s="23">
        <f t="shared" si="21"/>
        <v>0</v>
      </c>
    </row>
    <row r="14" spans="1:110" ht="24.6" customHeight="1">
      <c r="A14" s="4" t="s">
        <v>61</v>
      </c>
      <c r="B14" s="15" t="s">
        <v>23</v>
      </c>
      <c r="D14" s="31" t="s">
        <v>78</v>
      </c>
      <c r="E14" s="20"/>
      <c r="F14" s="20"/>
      <c r="G14" s="20"/>
      <c r="H14" s="20"/>
      <c r="I14" s="20"/>
      <c r="J14" s="20"/>
      <c r="K14" s="20" t="s">
        <v>9</v>
      </c>
      <c r="L14" s="20"/>
      <c r="M14" s="20"/>
      <c r="N14" s="20"/>
      <c r="O14" s="20"/>
      <c r="P14" s="20"/>
      <c r="Q14" s="20"/>
      <c r="R14" s="20" t="s">
        <v>5</v>
      </c>
      <c r="S14" s="20"/>
      <c r="T14" s="20"/>
      <c r="U14" s="20" t="s">
        <v>88</v>
      </c>
      <c r="V14" s="20" t="s">
        <v>14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 t="s">
        <v>9</v>
      </c>
      <c r="AK14" s="20"/>
      <c r="AL14" s="20"/>
      <c r="AM14" s="20"/>
      <c r="AN14" s="20"/>
      <c r="AO14" s="20" t="s">
        <v>5</v>
      </c>
      <c r="AP14" s="20"/>
      <c r="AQ14" s="20"/>
      <c r="AR14" s="20"/>
      <c r="AS14" s="20" t="s">
        <v>14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 t="s">
        <v>9</v>
      </c>
      <c r="BG14" s="20"/>
      <c r="BH14" s="20" t="s">
        <v>88</v>
      </c>
      <c r="BI14" s="20"/>
      <c r="BJ14" s="20"/>
      <c r="BK14" s="20"/>
      <c r="BL14" s="20"/>
      <c r="BM14" s="20" t="s">
        <v>5</v>
      </c>
      <c r="BN14" s="20"/>
      <c r="BO14" s="20"/>
      <c r="BP14" s="20"/>
      <c r="BQ14" s="20"/>
      <c r="BR14" s="20"/>
      <c r="BS14" s="20"/>
      <c r="BT14" s="20"/>
      <c r="BU14" s="20" t="s">
        <v>9</v>
      </c>
      <c r="BV14" s="20"/>
      <c r="BW14" s="40" t="s">
        <v>5</v>
      </c>
      <c r="BX14" s="20"/>
      <c r="BY14" s="20"/>
      <c r="BZ14" s="20"/>
      <c r="CA14" s="20"/>
      <c r="CB14" s="20"/>
      <c r="CC14" s="20"/>
      <c r="CD14" s="20" t="s">
        <v>14</v>
      </c>
      <c r="CE14" s="20"/>
      <c r="CF14" s="20"/>
      <c r="CG14" s="20"/>
      <c r="CH14" s="20"/>
      <c r="CI14" s="20"/>
      <c r="CJ14" s="20"/>
      <c r="CK14" s="33">
        <f t="shared" si="0"/>
        <v>4</v>
      </c>
      <c r="CL14" s="23">
        <f t="shared" si="1"/>
        <v>4</v>
      </c>
      <c r="CM14" s="23">
        <f t="shared" si="2"/>
        <v>0</v>
      </c>
      <c r="CN14" s="23">
        <f t="shared" si="3"/>
        <v>0</v>
      </c>
      <c r="CO14" s="23">
        <f t="shared" si="4"/>
        <v>3</v>
      </c>
      <c r="CP14" s="23">
        <f t="shared" si="5"/>
        <v>0</v>
      </c>
      <c r="CQ14" s="23">
        <f t="shared" si="6"/>
        <v>0</v>
      </c>
      <c r="CR14" s="23">
        <f t="shared" si="7"/>
        <v>0</v>
      </c>
      <c r="CS14" s="23">
        <f t="shared" si="8"/>
        <v>0</v>
      </c>
      <c r="CT14" s="23">
        <f t="shared" si="9"/>
        <v>0</v>
      </c>
      <c r="CU14" s="23">
        <f t="shared" si="10"/>
        <v>0</v>
      </c>
      <c r="CV14" s="23">
        <f t="shared" si="11"/>
        <v>0</v>
      </c>
      <c r="CW14" s="23">
        <f t="shared" si="12"/>
        <v>0</v>
      </c>
      <c r="CX14" s="23">
        <f t="shared" si="13"/>
        <v>0</v>
      </c>
      <c r="CY14" s="23">
        <f t="shared" si="14"/>
        <v>0</v>
      </c>
      <c r="CZ14" s="23">
        <f t="shared" si="15"/>
        <v>0</v>
      </c>
      <c r="DA14" s="23">
        <f t="shared" si="16"/>
        <v>0</v>
      </c>
      <c r="DB14" s="23">
        <f t="shared" si="17"/>
        <v>0</v>
      </c>
      <c r="DC14" s="23">
        <f t="shared" si="18"/>
        <v>0</v>
      </c>
      <c r="DD14" s="23">
        <f t="shared" si="19"/>
        <v>0</v>
      </c>
      <c r="DE14" s="23">
        <f t="shared" si="20"/>
        <v>0</v>
      </c>
      <c r="DF14" s="23">
        <f t="shared" si="21"/>
        <v>0</v>
      </c>
    </row>
    <row r="15" spans="1:110" ht="16.149999999999999" customHeight="1">
      <c r="A15" s="4" t="s">
        <v>62</v>
      </c>
      <c r="B15" s="15" t="s">
        <v>63</v>
      </c>
      <c r="D15" s="31" t="s">
        <v>36</v>
      </c>
      <c r="E15" s="20"/>
      <c r="F15" s="20"/>
      <c r="G15" s="20"/>
      <c r="H15" s="20" t="s">
        <v>5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7"/>
      <c r="T15" s="20"/>
      <c r="U15" s="20"/>
      <c r="V15" s="20"/>
      <c r="W15" s="20"/>
      <c r="X15" s="21"/>
      <c r="Y15" s="20"/>
      <c r="Z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 t="s">
        <v>5</v>
      </c>
      <c r="BC15" s="20"/>
      <c r="BD15" s="20"/>
      <c r="BE15" s="20"/>
      <c r="BF15" s="20"/>
      <c r="BG15" s="20"/>
      <c r="BH15" s="20" t="s">
        <v>9</v>
      </c>
      <c r="BI15" s="20"/>
      <c r="BJ15" s="20"/>
      <c r="BK15" s="20"/>
      <c r="BL15" s="20"/>
      <c r="BM15" s="20"/>
      <c r="BN15" s="20"/>
      <c r="BO15" s="20" t="s">
        <v>11</v>
      </c>
      <c r="BP15" s="20"/>
      <c r="BQ15" s="20"/>
      <c r="BR15" s="20"/>
      <c r="BS15" s="20" t="s">
        <v>5</v>
      </c>
      <c r="BT15" s="20"/>
      <c r="BU15" s="20"/>
      <c r="BV15" s="20"/>
      <c r="BW15" s="20" t="s">
        <v>7</v>
      </c>
      <c r="BX15" s="20"/>
      <c r="BY15" s="20"/>
      <c r="BZ15" s="20"/>
      <c r="CA15" s="20"/>
      <c r="CB15" s="20"/>
      <c r="CC15" s="20"/>
      <c r="CD15" s="20" t="s">
        <v>5</v>
      </c>
      <c r="CE15" s="20"/>
      <c r="CF15" s="20"/>
      <c r="CG15" s="20"/>
      <c r="CH15" s="20"/>
      <c r="CI15" s="20"/>
      <c r="CJ15" s="20" t="s">
        <v>9</v>
      </c>
      <c r="CK15" s="33">
        <f t="shared" si="0"/>
        <v>2</v>
      </c>
      <c r="CL15" s="23">
        <f t="shared" si="1"/>
        <v>4</v>
      </c>
      <c r="CM15" s="23">
        <f t="shared" si="2"/>
        <v>0</v>
      </c>
      <c r="CN15" s="23">
        <f t="shared" si="3"/>
        <v>0</v>
      </c>
      <c r="CO15" s="23">
        <f t="shared" si="4"/>
        <v>0</v>
      </c>
      <c r="CP15" s="23">
        <f t="shared" si="5"/>
        <v>0</v>
      </c>
      <c r="CQ15" s="23">
        <f t="shared" si="6"/>
        <v>0</v>
      </c>
      <c r="CR15" s="23">
        <f t="shared" si="7"/>
        <v>0</v>
      </c>
      <c r="CS15" s="23">
        <f t="shared" si="8"/>
        <v>0</v>
      </c>
      <c r="CT15" s="23">
        <f t="shared" si="9"/>
        <v>0</v>
      </c>
      <c r="CU15" s="23">
        <f t="shared" si="10"/>
        <v>0</v>
      </c>
      <c r="CV15" s="23">
        <f t="shared" si="11"/>
        <v>0</v>
      </c>
      <c r="CW15" s="23">
        <f t="shared" si="12"/>
        <v>1</v>
      </c>
      <c r="CX15" s="23">
        <f t="shared" si="13"/>
        <v>0</v>
      </c>
      <c r="CY15" s="23">
        <f t="shared" si="14"/>
        <v>0</v>
      </c>
      <c r="CZ15" s="23">
        <f t="shared" si="15"/>
        <v>1</v>
      </c>
      <c r="DA15" s="23">
        <f t="shared" si="16"/>
        <v>0</v>
      </c>
      <c r="DB15" s="23">
        <f t="shared" si="17"/>
        <v>0</v>
      </c>
      <c r="DC15" s="23">
        <f t="shared" si="18"/>
        <v>0</v>
      </c>
      <c r="DD15" s="23">
        <f t="shared" si="19"/>
        <v>0</v>
      </c>
      <c r="DE15" s="23">
        <f t="shared" si="20"/>
        <v>0</v>
      </c>
      <c r="DF15" s="23">
        <f t="shared" si="21"/>
        <v>0</v>
      </c>
    </row>
    <row r="16" spans="1:110" ht="16.149999999999999" customHeight="1">
      <c r="A16" s="4" t="s">
        <v>68</v>
      </c>
      <c r="B16" s="15" t="s">
        <v>68</v>
      </c>
      <c r="D16" s="31" t="s">
        <v>38</v>
      </c>
      <c r="E16" s="20"/>
      <c r="F16" s="20"/>
      <c r="G16" s="20"/>
      <c r="H16" s="20" t="s">
        <v>5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7"/>
      <c r="T16" s="20"/>
      <c r="U16" s="20"/>
      <c r="V16" s="20"/>
      <c r="W16" s="20"/>
      <c r="X16" s="21"/>
      <c r="Y16" s="20"/>
      <c r="Z16" s="21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 t="s">
        <v>5</v>
      </c>
      <c r="BC16" s="20"/>
      <c r="BD16" s="20"/>
      <c r="BE16" s="20"/>
      <c r="BF16" s="20"/>
      <c r="BG16" s="20"/>
      <c r="BH16" s="20" t="s">
        <v>9</v>
      </c>
      <c r="BI16" s="20"/>
      <c r="BJ16" s="20"/>
      <c r="BK16" s="20"/>
      <c r="BL16" s="20"/>
      <c r="BM16" s="20"/>
      <c r="BN16" s="20"/>
      <c r="BO16" s="20" t="s">
        <v>11</v>
      </c>
      <c r="BP16" s="20"/>
      <c r="BQ16" s="20"/>
      <c r="BR16" s="20"/>
      <c r="BS16" s="20" t="s">
        <v>5</v>
      </c>
      <c r="BT16" s="20"/>
      <c r="BU16" s="20"/>
      <c r="BV16" s="20"/>
      <c r="BW16" s="20" t="s">
        <v>7</v>
      </c>
      <c r="BX16" s="20"/>
      <c r="BY16" s="20"/>
      <c r="BZ16" s="20"/>
      <c r="CA16" s="20"/>
      <c r="CB16" s="20"/>
      <c r="CC16" s="20"/>
      <c r="CD16" s="20" t="s">
        <v>5</v>
      </c>
      <c r="CE16" s="20"/>
      <c r="CF16" s="20"/>
      <c r="CG16" s="20"/>
      <c r="CH16" s="20"/>
      <c r="CI16" s="20"/>
      <c r="CJ16" s="20" t="s">
        <v>9</v>
      </c>
      <c r="CK16" s="33">
        <f t="shared" si="0"/>
        <v>2</v>
      </c>
      <c r="CL16" s="23">
        <f t="shared" si="1"/>
        <v>4</v>
      </c>
      <c r="CM16" s="23">
        <f t="shared" si="2"/>
        <v>0</v>
      </c>
      <c r="CN16" s="23">
        <f t="shared" si="3"/>
        <v>0</v>
      </c>
      <c r="CO16" s="23">
        <f t="shared" si="4"/>
        <v>0</v>
      </c>
      <c r="CP16" s="23">
        <f t="shared" si="5"/>
        <v>0</v>
      </c>
      <c r="CQ16" s="23">
        <f t="shared" si="6"/>
        <v>0</v>
      </c>
      <c r="CR16" s="23">
        <f t="shared" si="7"/>
        <v>0</v>
      </c>
      <c r="CS16" s="23">
        <f t="shared" si="8"/>
        <v>0</v>
      </c>
      <c r="CT16" s="23">
        <f t="shared" si="9"/>
        <v>0</v>
      </c>
      <c r="CU16" s="23">
        <f t="shared" si="10"/>
        <v>0</v>
      </c>
      <c r="CV16" s="23">
        <f t="shared" si="11"/>
        <v>0</v>
      </c>
      <c r="CW16" s="23">
        <f t="shared" si="12"/>
        <v>1</v>
      </c>
      <c r="CX16" s="23">
        <f t="shared" si="13"/>
        <v>0</v>
      </c>
      <c r="CY16" s="23">
        <f t="shared" si="14"/>
        <v>0</v>
      </c>
      <c r="CZ16" s="23">
        <f t="shared" si="15"/>
        <v>1</v>
      </c>
      <c r="DA16" s="23">
        <f t="shared" si="16"/>
        <v>0</v>
      </c>
      <c r="DB16" s="23">
        <f t="shared" si="17"/>
        <v>0</v>
      </c>
      <c r="DC16" s="23">
        <f t="shared" si="18"/>
        <v>0</v>
      </c>
      <c r="DD16" s="23">
        <f t="shared" si="19"/>
        <v>0</v>
      </c>
      <c r="DE16" s="23">
        <f t="shared" si="20"/>
        <v>0</v>
      </c>
      <c r="DF16" s="23">
        <f t="shared" si="21"/>
        <v>0</v>
      </c>
    </row>
    <row r="17" spans="1:110" ht="16.149999999999999" customHeight="1">
      <c r="A17" s="4" t="s">
        <v>28</v>
      </c>
      <c r="B17" s="15" t="s">
        <v>29</v>
      </c>
      <c r="D17" s="31" t="s">
        <v>79</v>
      </c>
      <c r="E17" s="20"/>
      <c r="F17" s="20"/>
      <c r="G17" s="20"/>
      <c r="H17" s="20" t="s">
        <v>5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7"/>
      <c r="T17" s="20"/>
      <c r="U17" s="20"/>
      <c r="V17" s="20"/>
      <c r="W17" s="20"/>
      <c r="X17" s="21"/>
      <c r="Y17" s="20"/>
      <c r="Z17" s="21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 t="s">
        <v>5</v>
      </c>
      <c r="BC17" s="20"/>
      <c r="BD17" s="20"/>
      <c r="BE17" s="20"/>
      <c r="BF17" s="20"/>
      <c r="BG17" s="20"/>
      <c r="BH17" s="20" t="s">
        <v>9</v>
      </c>
      <c r="BI17" s="20"/>
      <c r="BJ17" s="20"/>
      <c r="BK17" s="20"/>
      <c r="BL17" s="20"/>
      <c r="BM17" s="20"/>
      <c r="BN17" s="20"/>
      <c r="BO17" s="20" t="s">
        <v>11</v>
      </c>
      <c r="BP17" s="20"/>
      <c r="BQ17" s="20"/>
      <c r="BR17" s="20"/>
      <c r="BS17" s="20" t="s">
        <v>5</v>
      </c>
      <c r="BT17" s="20"/>
      <c r="BU17" s="20"/>
      <c r="BV17" s="20"/>
      <c r="BW17" s="20" t="s">
        <v>7</v>
      </c>
      <c r="BX17" s="20"/>
      <c r="BY17" s="20"/>
      <c r="BZ17" s="20"/>
      <c r="CA17" s="20"/>
      <c r="CB17" s="20"/>
      <c r="CC17" s="20"/>
      <c r="CD17" s="20" t="s">
        <v>5</v>
      </c>
      <c r="CE17" s="20"/>
      <c r="CF17" s="20"/>
      <c r="CG17" s="20"/>
      <c r="CH17" s="20"/>
      <c r="CI17" s="20"/>
      <c r="CJ17" s="20" t="s">
        <v>9</v>
      </c>
      <c r="CK17" s="33">
        <f t="shared" si="0"/>
        <v>2</v>
      </c>
      <c r="CL17" s="23">
        <f t="shared" si="1"/>
        <v>4</v>
      </c>
      <c r="CM17" s="23">
        <f t="shared" si="2"/>
        <v>0</v>
      </c>
      <c r="CN17" s="23">
        <f t="shared" si="3"/>
        <v>0</v>
      </c>
      <c r="CO17" s="23">
        <f t="shared" si="4"/>
        <v>0</v>
      </c>
      <c r="CP17" s="23">
        <f t="shared" si="5"/>
        <v>0</v>
      </c>
      <c r="CQ17" s="23">
        <f t="shared" si="6"/>
        <v>0</v>
      </c>
      <c r="CR17" s="23">
        <f t="shared" si="7"/>
        <v>0</v>
      </c>
      <c r="CS17" s="23">
        <f t="shared" si="8"/>
        <v>0</v>
      </c>
      <c r="CT17" s="23">
        <f t="shared" si="9"/>
        <v>0</v>
      </c>
      <c r="CU17" s="23">
        <f t="shared" si="10"/>
        <v>0</v>
      </c>
      <c r="CV17" s="23">
        <f t="shared" si="11"/>
        <v>0</v>
      </c>
      <c r="CW17" s="23">
        <f t="shared" si="12"/>
        <v>1</v>
      </c>
      <c r="CX17" s="23">
        <f t="shared" si="13"/>
        <v>0</v>
      </c>
      <c r="CY17" s="23">
        <f t="shared" si="14"/>
        <v>0</v>
      </c>
      <c r="CZ17" s="23">
        <f t="shared" si="15"/>
        <v>1</v>
      </c>
      <c r="DA17" s="23">
        <f t="shared" si="16"/>
        <v>0</v>
      </c>
      <c r="DB17" s="23">
        <f t="shared" si="17"/>
        <v>0</v>
      </c>
      <c r="DC17" s="23">
        <f t="shared" si="18"/>
        <v>0</v>
      </c>
      <c r="DD17" s="23">
        <f t="shared" si="19"/>
        <v>0</v>
      </c>
      <c r="DE17" s="23">
        <f t="shared" si="20"/>
        <v>0</v>
      </c>
      <c r="DF17" s="23">
        <f t="shared" si="21"/>
        <v>0</v>
      </c>
    </row>
    <row r="18" spans="1:110" ht="16.149999999999999" customHeight="1">
      <c r="A18" s="4" t="s">
        <v>13</v>
      </c>
      <c r="B18" s="15" t="s">
        <v>14</v>
      </c>
      <c r="D18" s="31" t="s">
        <v>80</v>
      </c>
      <c r="E18" s="20"/>
      <c r="F18" s="20"/>
      <c r="G18" s="20"/>
      <c r="H18" s="20" t="s">
        <v>5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7"/>
      <c r="T18" s="20"/>
      <c r="U18" s="20"/>
      <c r="V18" s="20"/>
      <c r="W18" s="20"/>
      <c r="X18" s="21"/>
      <c r="Y18" s="20"/>
      <c r="Z18" s="21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 t="s">
        <v>5</v>
      </c>
      <c r="BC18" s="20"/>
      <c r="BD18" s="20"/>
      <c r="BE18" s="20"/>
      <c r="BF18" s="20"/>
      <c r="BG18" s="20"/>
      <c r="BH18" s="20" t="s">
        <v>9</v>
      </c>
      <c r="BI18" s="20"/>
      <c r="BJ18" s="20"/>
      <c r="BK18" s="20"/>
      <c r="BL18" s="20"/>
      <c r="BM18" s="20"/>
      <c r="BN18" s="20"/>
      <c r="BO18" s="20" t="s">
        <v>11</v>
      </c>
      <c r="BP18" s="20"/>
      <c r="BQ18" s="20"/>
      <c r="BR18" s="20"/>
      <c r="BS18" s="20" t="s">
        <v>5</v>
      </c>
      <c r="BT18" s="20"/>
      <c r="BU18" s="20"/>
      <c r="BV18" s="20"/>
      <c r="BW18" s="20" t="s">
        <v>7</v>
      </c>
      <c r="BX18" s="20"/>
      <c r="BY18" s="20"/>
      <c r="BZ18" s="20"/>
      <c r="CA18" s="20"/>
      <c r="CB18" s="20"/>
      <c r="CC18" s="20"/>
      <c r="CD18" s="20" t="s">
        <v>5</v>
      </c>
      <c r="CE18" s="20"/>
      <c r="CF18" s="20"/>
      <c r="CG18" s="20"/>
      <c r="CH18" s="20"/>
      <c r="CI18" s="20"/>
      <c r="CJ18" s="20" t="s">
        <v>9</v>
      </c>
      <c r="CK18" s="33">
        <f t="shared" si="0"/>
        <v>2</v>
      </c>
      <c r="CL18" s="23">
        <f t="shared" si="1"/>
        <v>4</v>
      </c>
      <c r="CM18" s="23">
        <f t="shared" si="2"/>
        <v>0</v>
      </c>
      <c r="CN18" s="23">
        <f t="shared" si="3"/>
        <v>0</v>
      </c>
      <c r="CO18" s="23">
        <f t="shared" si="4"/>
        <v>0</v>
      </c>
      <c r="CP18" s="23">
        <f t="shared" si="5"/>
        <v>0</v>
      </c>
      <c r="CQ18" s="23">
        <f t="shared" si="6"/>
        <v>0</v>
      </c>
      <c r="CR18" s="23">
        <f t="shared" si="7"/>
        <v>0</v>
      </c>
      <c r="CS18" s="23">
        <f t="shared" si="8"/>
        <v>0</v>
      </c>
      <c r="CT18" s="23">
        <f t="shared" si="9"/>
        <v>0</v>
      </c>
      <c r="CU18" s="23">
        <f t="shared" si="10"/>
        <v>0</v>
      </c>
      <c r="CV18" s="23">
        <f t="shared" si="11"/>
        <v>0</v>
      </c>
      <c r="CW18" s="23">
        <f t="shared" si="12"/>
        <v>1</v>
      </c>
      <c r="CX18" s="23">
        <f t="shared" si="13"/>
        <v>0</v>
      </c>
      <c r="CY18" s="23">
        <f t="shared" si="14"/>
        <v>0</v>
      </c>
      <c r="CZ18" s="23">
        <f t="shared" si="15"/>
        <v>1</v>
      </c>
      <c r="DA18" s="23">
        <f t="shared" si="16"/>
        <v>0</v>
      </c>
      <c r="DB18" s="23">
        <f t="shared" si="17"/>
        <v>0</v>
      </c>
      <c r="DC18" s="23">
        <f t="shared" si="18"/>
        <v>0</v>
      </c>
      <c r="DD18" s="23">
        <f t="shared" si="19"/>
        <v>0</v>
      </c>
      <c r="DE18" s="23">
        <f t="shared" si="20"/>
        <v>0</v>
      </c>
      <c r="DF18" s="23">
        <f t="shared" si="21"/>
        <v>0</v>
      </c>
    </row>
    <row r="19" spans="1:110" ht="16.149999999999999" customHeight="1">
      <c r="A19" s="4" t="s">
        <v>4</v>
      </c>
      <c r="B19" s="15" t="s">
        <v>5</v>
      </c>
      <c r="D19" s="31" t="s">
        <v>41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1"/>
      <c r="AC19" s="20"/>
      <c r="AD19" s="20"/>
      <c r="AE19" s="20" t="s">
        <v>9</v>
      </c>
      <c r="AF19" s="21"/>
      <c r="AG19" s="20"/>
      <c r="AH19" s="20"/>
      <c r="AI19" s="20"/>
      <c r="AJ19" s="20" t="s">
        <v>26</v>
      </c>
      <c r="AK19" s="20"/>
      <c r="AL19" s="20" t="s">
        <v>5</v>
      </c>
      <c r="AM19" s="20"/>
      <c r="AN19" s="20"/>
      <c r="AO19" s="20"/>
      <c r="AP19" s="20" t="s">
        <v>32</v>
      </c>
      <c r="AQ19" s="20"/>
      <c r="AR19" s="20"/>
      <c r="AS19" s="20" t="s">
        <v>9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 t="s">
        <v>11</v>
      </c>
      <c r="BD19" s="20"/>
      <c r="BE19" s="20"/>
      <c r="BF19" s="20" t="s">
        <v>5</v>
      </c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 t="s">
        <v>9</v>
      </c>
      <c r="BR19" s="20"/>
      <c r="BS19" s="20"/>
      <c r="BT19" s="20"/>
      <c r="BU19" s="20" t="s">
        <v>7</v>
      </c>
      <c r="BV19" s="20"/>
      <c r="BW19" s="20"/>
      <c r="BX19" s="20"/>
      <c r="BY19" s="20" t="s">
        <v>49</v>
      </c>
      <c r="BZ19" s="20"/>
      <c r="CA19" s="20"/>
      <c r="CB19" s="20" t="s">
        <v>5</v>
      </c>
      <c r="CC19" s="20"/>
      <c r="CD19" s="20"/>
      <c r="CE19" s="20"/>
      <c r="CF19" s="20"/>
      <c r="CG19" s="20" t="s">
        <v>26</v>
      </c>
      <c r="CH19" s="20"/>
      <c r="CI19" s="20"/>
      <c r="CJ19" s="20"/>
      <c r="CK19" s="33">
        <f t="shared" si="0"/>
        <v>3</v>
      </c>
      <c r="CL19" s="23">
        <f t="shared" si="1"/>
        <v>3</v>
      </c>
      <c r="CM19" s="23">
        <f t="shared" si="2"/>
        <v>0</v>
      </c>
      <c r="CN19" s="23">
        <f t="shared" si="3"/>
        <v>0</v>
      </c>
      <c r="CO19" s="23">
        <f t="shared" si="4"/>
        <v>0</v>
      </c>
      <c r="CP19" s="23">
        <f t="shared" si="5"/>
        <v>1</v>
      </c>
      <c r="CQ19" s="23">
        <f t="shared" si="6"/>
        <v>1</v>
      </c>
      <c r="CR19" s="23">
        <f t="shared" si="7"/>
        <v>0</v>
      </c>
      <c r="CS19" s="23">
        <f t="shared" si="8"/>
        <v>2</v>
      </c>
      <c r="CT19" s="23">
        <f t="shared" si="9"/>
        <v>0</v>
      </c>
      <c r="CU19" s="23">
        <f t="shared" si="10"/>
        <v>0</v>
      </c>
      <c r="CV19" s="23">
        <f t="shared" si="11"/>
        <v>0</v>
      </c>
      <c r="CW19" s="23">
        <f t="shared" si="12"/>
        <v>1</v>
      </c>
      <c r="CX19" s="23">
        <f t="shared" si="13"/>
        <v>0</v>
      </c>
      <c r="CY19" s="23">
        <f t="shared" si="14"/>
        <v>0</v>
      </c>
      <c r="CZ19" s="23">
        <f t="shared" si="15"/>
        <v>1</v>
      </c>
      <c r="DA19" s="23">
        <f t="shared" si="16"/>
        <v>0</v>
      </c>
      <c r="DB19" s="23">
        <f t="shared" si="17"/>
        <v>0</v>
      </c>
      <c r="DC19" s="23">
        <f t="shared" si="18"/>
        <v>0</v>
      </c>
      <c r="DD19" s="23">
        <f t="shared" si="19"/>
        <v>0</v>
      </c>
      <c r="DE19" s="23">
        <f t="shared" si="20"/>
        <v>0</v>
      </c>
      <c r="DF19" s="23">
        <f t="shared" si="21"/>
        <v>0</v>
      </c>
    </row>
    <row r="20" spans="1:110" ht="16.149999999999999" customHeight="1">
      <c r="A20" s="4" t="s">
        <v>66</v>
      </c>
      <c r="B20" s="15" t="s">
        <v>67</v>
      </c>
      <c r="D20" s="31" t="s">
        <v>44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1"/>
      <c r="AC20" s="20"/>
      <c r="AD20" s="20"/>
      <c r="AE20" s="20" t="s">
        <v>9</v>
      </c>
      <c r="AF20" s="21"/>
      <c r="AG20" s="20"/>
      <c r="AH20" s="20"/>
      <c r="AI20" s="20"/>
      <c r="AJ20" s="20" t="s">
        <v>26</v>
      </c>
      <c r="AK20" s="20"/>
      <c r="AL20" s="20" t="s">
        <v>5</v>
      </c>
      <c r="AM20" s="20"/>
      <c r="AN20" s="20"/>
      <c r="AO20" s="20"/>
      <c r="AP20" s="20" t="s">
        <v>32</v>
      </c>
      <c r="AQ20" s="20"/>
      <c r="AR20" s="20"/>
      <c r="AS20" s="20" t="s">
        <v>9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 t="s">
        <v>11</v>
      </c>
      <c r="BD20" s="20"/>
      <c r="BE20" s="20"/>
      <c r="BF20" s="20" t="s">
        <v>5</v>
      </c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 t="s">
        <v>9</v>
      </c>
      <c r="BR20" s="20"/>
      <c r="BS20" s="20"/>
      <c r="BT20" s="20"/>
      <c r="BU20" s="20" t="s">
        <v>7</v>
      </c>
      <c r="BV20" s="20"/>
      <c r="BW20" s="20"/>
      <c r="BX20" s="20"/>
      <c r="BY20" s="20" t="s">
        <v>49</v>
      </c>
      <c r="BZ20" s="20"/>
      <c r="CA20" s="20"/>
      <c r="CB20" s="20" t="s">
        <v>5</v>
      </c>
      <c r="CC20" s="20"/>
      <c r="CD20" s="20"/>
      <c r="CE20" s="20"/>
      <c r="CF20" s="20"/>
      <c r="CG20" s="20" t="s">
        <v>26</v>
      </c>
      <c r="CH20" s="20"/>
      <c r="CI20" s="20"/>
      <c r="CJ20" s="20"/>
      <c r="CK20" s="33">
        <f t="shared" si="0"/>
        <v>3</v>
      </c>
      <c r="CL20" s="23">
        <f t="shared" si="1"/>
        <v>3</v>
      </c>
      <c r="CM20" s="23">
        <f t="shared" si="2"/>
        <v>0</v>
      </c>
      <c r="CN20" s="23">
        <f t="shared" si="3"/>
        <v>0</v>
      </c>
      <c r="CO20" s="23">
        <f t="shared" si="4"/>
        <v>0</v>
      </c>
      <c r="CP20" s="23">
        <f t="shared" si="5"/>
        <v>1</v>
      </c>
      <c r="CQ20" s="23">
        <f t="shared" si="6"/>
        <v>1</v>
      </c>
      <c r="CR20" s="23">
        <f t="shared" si="7"/>
        <v>0</v>
      </c>
      <c r="CS20" s="23">
        <f t="shared" si="8"/>
        <v>2</v>
      </c>
      <c r="CT20" s="23">
        <f t="shared" si="9"/>
        <v>0</v>
      </c>
      <c r="CU20" s="23">
        <f t="shared" si="10"/>
        <v>0</v>
      </c>
      <c r="CV20" s="23">
        <f t="shared" si="11"/>
        <v>0</v>
      </c>
      <c r="CW20" s="23">
        <f t="shared" si="12"/>
        <v>1</v>
      </c>
      <c r="CX20" s="23">
        <f t="shared" si="13"/>
        <v>0</v>
      </c>
      <c r="CY20" s="23">
        <f t="shared" si="14"/>
        <v>0</v>
      </c>
      <c r="CZ20" s="23">
        <f t="shared" si="15"/>
        <v>1</v>
      </c>
      <c r="DA20" s="23">
        <f t="shared" si="16"/>
        <v>0</v>
      </c>
      <c r="DB20" s="23">
        <f t="shared" si="17"/>
        <v>0</v>
      </c>
      <c r="DC20" s="23">
        <f t="shared" si="18"/>
        <v>0</v>
      </c>
      <c r="DD20" s="23">
        <f t="shared" si="19"/>
        <v>0</v>
      </c>
      <c r="DE20" s="23">
        <f t="shared" si="20"/>
        <v>0</v>
      </c>
      <c r="DF20" s="23">
        <f t="shared" si="21"/>
        <v>0</v>
      </c>
    </row>
    <row r="21" spans="1:110" ht="16.149999999999999" customHeight="1">
      <c r="A21" s="4" t="s">
        <v>42</v>
      </c>
      <c r="B21" s="15" t="s">
        <v>43</v>
      </c>
      <c r="D21" s="31" t="s">
        <v>47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20"/>
      <c r="AD21" s="20"/>
      <c r="AE21" s="20" t="s">
        <v>9</v>
      </c>
      <c r="AF21" s="21"/>
      <c r="AG21" s="20"/>
      <c r="AH21" s="20"/>
      <c r="AI21" s="20"/>
      <c r="AJ21" s="20" t="s">
        <v>26</v>
      </c>
      <c r="AK21" s="20"/>
      <c r="AL21" s="20" t="s">
        <v>5</v>
      </c>
      <c r="AM21" s="20"/>
      <c r="AN21" s="20"/>
      <c r="AO21" s="20"/>
      <c r="AP21" s="20" t="s">
        <v>32</v>
      </c>
      <c r="AQ21" s="20"/>
      <c r="AR21" s="20"/>
      <c r="AS21" s="20" t="s">
        <v>9</v>
      </c>
      <c r="AT21" s="20"/>
      <c r="AU21" s="20"/>
      <c r="AV21" s="20"/>
      <c r="AW21" s="20"/>
      <c r="AX21" s="20"/>
      <c r="AY21" s="20"/>
      <c r="AZ21" s="20"/>
      <c r="BA21" s="20"/>
      <c r="BB21" s="20"/>
      <c r="BC21" s="20" t="s">
        <v>11</v>
      </c>
      <c r="BD21" s="20"/>
      <c r="BE21" s="20"/>
      <c r="BF21" s="20" t="s">
        <v>5</v>
      </c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 t="s">
        <v>9</v>
      </c>
      <c r="BR21" s="20"/>
      <c r="BS21" s="20"/>
      <c r="BT21" s="20"/>
      <c r="BU21" s="20" t="s">
        <v>7</v>
      </c>
      <c r="BV21" s="20"/>
      <c r="BW21" s="20"/>
      <c r="BX21" s="20"/>
      <c r="BY21" s="20" t="s">
        <v>49</v>
      </c>
      <c r="BZ21" s="20"/>
      <c r="CA21" s="20"/>
      <c r="CB21" s="20" t="s">
        <v>5</v>
      </c>
      <c r="CC21" s="20"/>
      <c r="CD21" s="20"/>
      <c r="CE21" s="20"/>
      <c r="CF21" s="20"/>
      <c r="CG21" s="20" t="s">
        <v>26</v>
      </c>
      <c r="CH21" s="20"/>
      <c r="CI21" s="20"/>
      <c r="CJ21" s="20"/>
      <c r="CK21" s="33">
        <f t="shared" si="0"/>
        <v>3</v>
      </c>
      <c r="CL21" s="23">
        <f t="shared" si="1"/>
        <v>3</v>
      </c>
      <c r="CM21" s="23">
        <f t="shared" si="2"/>
        <v>0</v>
      </c>
      <c r="CN21" s="23">
        <f t="shared" si="3"/>
        <v>0</v>
      </c>
      <c r="CO21" s="23">
        <f t="shared" si="4"/>
        <v>0</v>
      </c>
      <c r="CP21" s="23">
        <f t="shared" si="5"/>
        <v>1</v>
      </c>
      <c r="CQ21" s="23">
        <f t="shared" si="6"/>
        <v>1</v>
      </c>
      <c r="CR21" s="23">
        <f t="shared" si="7"/>
        <v>0</v>
      </c>
      <c r="CS21" s="23">
        <f t="shared" si="8"/>
        <v>2</v>
      </c>
      <c r="CT21" s="23">
        <f t="shared" si="9"/>
        <v>0</v>
      </c>
      <c r="CU21" s="23">
        <f t="shared" si="10"/>
        <v>0</v>
      </c>
      <c r="CV21" s="23">
        <f t="shared" si="11"/>
        <v>0</v>
      </c>
      <c r="CW21" s="23">
        <f t="shared" si="12"/>
        <v>1</v>
      </c>
      <c r="CX21" s="23">
        <f t="shared" si="13"/>
        <v>0</v>
      </c>
      <c r="CY21" s="23">
        <f t="shared" si="14"/>
        <v>0</v>
      </c>
      <c r="CZ21" s="23">
        <f t="shared" si="15"/>
        <v>1</v>
      </c>
      <c r="DA21" s="23">
        <f t="shared" si="16"/>
        <v>0</v>
      </c>
      <c r="DB21" s="23">
        <f t="shared" si="17"/>
        <v>0</v>
      </c>
      <c r="DC21" s="23">
        <f t="shared" si="18"/>
        <v>0</v>
      </c>
      <c r="DD21" s="23">
        <f t="shared" si="19"/>
        <v>0</v>
      </c>
      <c r="DE21" s="23">
        <f t="shared" si="20"/>
        <v>0</v>
      </c>
      <c r="DF21" s="23">
        <f t="shared" si="21"/>
        <v>0</v>
      </c>
    </row>
    <row r="22" spans="1:110" ht="16.149999999999999" customHeight="1">
      <c r="A22" s="4" t="s">
        <v>65</v>
      </c>
      <c r="B22" s="15" t="s">
        <v>64</v>
      </c>
      <c r="D22" s="31" t="s">
        <v>83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 t="s">
        <v>9</v>
      </c>
      <c r="AF22" s="20"/>
      <c r="AG22" s="21"/>
      <c r="AH22" s="20"/>
      <c r="AI22" s="20"/>
      <c r="AJ22" s="20" t="s">
        <v>26</v>
      </c>
      <c r="AK22" s="20"/>
      <c r="AL22" s="20" t="s">
        <v>5</v>
      </c>
      <c r="AM22" s="20"/>
      <c r="AN22" s="20"/>
      <c r="AO22" s="20"/>
      <c r="AP22" s="20" t="s">
        <v>32</v>
      </c>
      <c r="AQ22" s="20"/>
      <c r="AR22" s="20"/>
      <c r="AS22" s="20" t="s">
        <v>9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 t="s">
        <v>11</v>
      </c>
      <c r="BD22" s="20"/>
      <c r="BE22" s="20"/>
      <c r="BF22" s="20" t="s">
        <v>5</v>
      </c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 t="s">
        <v>9</v>
      </c>
      <c r="BR22" s="20"/>
      <c r="BS22" s="20"/>
      <c r="BT22" s="20"/>
      <c r="BU22" s="20" t="s">
        <v>7</v>
      </c>
      <c r="BV22" s="20"/>
      <c r="BW22" s="20"/>
      <c r="BX22" s="20"/>
      <c r="BY22" s="20" t="s">
        <v>49</v>
      </c>
      <c r="BZ22" s="20"/>
      <c r="CA22" s="20"/>
      <c r="CB22" s="20" t="s">
        <v>5</v>
      </c>
      <c r="CC22" s="20"/>
      <c r="CD22" s="20"/>
      <c r="CE22" s="20"/>
      <c r="CF22" s="20"/>
      <c r="CG22" s="20" t="s">
        <v>26</v>
      </c>
      <c r="CH22" s="20"/>
      <c r="CI22" s="20"/>
      <c r="CJ22" s="20"/>
      <c r="CK22" s="33">
        <v>3</v>
      </c>
      <c r="CL22" s="23">
        <v>3</v>
      </c>
      <c r="CM22" s="23">
        <v>0</v>
      </c>
      <c r="CN22" s="23">
        <v>0</v>
      </c>
      <c r="CO22" s="23">
        <v>0</v>
      </c>
      <c r="CP22" s="23">
        <v>1</v>
      </c>
      <c r="CQ22" s="23">
        <v>1</v>
      </c>
      <c r="CR22" s="23">
        <v>0</v>
      </c>
      <c r="CS22" s="23">
        <v>2</v>
      </c>
      <c r="CT22" s="23">
        <v>0</v>
      </c>
      <c r="CU22" s="23">
        <v>0</v>
      </c>
      <c r="CV22" s="23">
        <v>0</v>
      </c>
      <c r="CW22" s="23">
        <v>1</v>
      </c>
      <c r="CX22" s="23">
        <v>0</v>
      </c>
      <c r="CY22" s="23">
        <v>0</v>
      </c>
      <c r="CZ22" s="23">
        <v>1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0</v>
      </c>
    </row>
    <row r="23" spans="1:110" ht="16.149999999999999" customHeight="1">
      <c r="A23" s="4" t="s">
        <v>45</v>
      </c>
      <c r="B23" s="15" t="s">
        <v>46</v>
      </c>
      <c r="D23" s="31" t="s">
        <v>84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 t="s">
        <v>9</v>
      </c>
      <c r="AF23" s="20"/>
      <c r="AG23" s="21"/>
      <c r="AH23" s="20"/>
      <c r="AI23" s="20"/>
      <c r="AJ23" s="20" t="s">
        <v>26</v>
      </c>
      <c r="AK23" s="20"/>
      <c r="AL23" s="20" t="s">
        <v>5</v>
      </c>
      <c r="AM23" s="20"/>
      <c r="AN23" s="20"/>
      <c r="AO23" s="20"/>
      <c r="AP23" s="20" t="s">
        <v>32</v>
      </c>
      <c r="AQ23" s="20"/>
      <c r="AR23" s="20"/>
      <c r="AS23" s="20" t="s">
        <v>9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 t="s">
        <v>11</v>
      </c>
      <c r="BD23" s="20"/>
      <c r="BE23" s="20"/>
      <c r="BF23" s="20" t="s">
        <v>5</v>
      </c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 t="s">
        <v>9</v>
      </c>
      <c r="BR23" s="20"/>
      <c r="BS23" s="20"/>
      <c r="BT23" s="20"/>
      <c r="BU23" s="20" t="s">
        <v>7</v>
      </c>
      <c r="BV23" s="20"/>
      <c r="BW23" s="20"/>
      <c r="BX23" s="20"/>
      <c r="BY23" s="20" t="s">
        <v>49</v>
      </c>
      <c r="BZ23" s="20"/>
      <c r="CA23" s="20"/>
      <c r="CB23" s="20" t="s">
        <v>5</v>
      </c>
      <c r="CC23" s="20"/>
      <c r="CD23" s="20"/>
      <c r="CE23" s="20"/>
      <c r="CF23" s="20"/>
      <c r="CG23" s="20" t="s">
        <v>26</v>
      </c>
      <c r="CH23" s="20"/>
      <c r="CI23" s="20"/>
      <c r="CJ23" s="20"/>
      <c r="CK23" s="33">
        <f>COUNTIF(E23:CJ23,"МАТ")</f>
        <v>3</v>
      </c>
      <c r="CL23" s="23">
        <f>COUNTIF(F23:CK23,"РУС")</f>
        <v>3</v>
      </c>
      <c r="CM23" s="23">
        <f>COUNTIF(G23:CL23,"АЛГ")</f>
        <v>0</v>
      </c>
      <c r="CN23" s="23">
        <f>COUNTIF(H23:CM23,"ГЕМ")</f>
        <v>0</v>
      </c>
      <c r="CO23" s="23">
        <f>COUNTIF(I23:CN23,"ОКР")</f>
        <v>0</v>
      </c>
      <c r="CP23" s="23">
        <f>COUNTIF(J23:CO23,"БИО")</f>
        <v>1</v>
      </c>
      <c r="CQ23" s="23">
        <f>COUNTIF(K23:CP23,"ГЕО")</f>
        <v>1</v>
      </c>
      <c r="CR23" s="23">
        <f>COUNTIF(L23:CQ23,"ИНФ")</f>
        <v>0</v>
      </c>
      <c r="CS23" s="23">
        <f>COUNTIF(M23:CR23,"ИСТ")</f>
        <v>2</v>
      </c>
      <c r="CT23" s="23">
        <f>COUNTIF(N23:CS23,"ОБЩ")</f>
        <v>0</v>
      </c>
      <c r="CU23" s="23">
        <f>COUNTIF(O23:CT23,"ФИЗ")</f>
        <v>0</v>
      </c>
      <c r="CV23" s="23">
        <f>COUNTIF(P23:CU23,"ХИМ")</f>
        <v>0</v>
      </c>
      <c r="CW23" s="23">
        <f>COUNTIF(Q23:CV23,"АНГ")</f>
        <v>1</v>
      </c>
      <c r="CX23" s="23">
        <f>COUNTIF(R23:CW23,"НЕМ")</f>
        <v>0</v>
      </c>
      <c r="CY23" s="23">
        <f>COUNTIF(S23:CX23,"ФРА")</f>
        <v>0</v>
      </c>
      <c r="CZ23" s="23">
        <f>COUNTIF(T23:CY23,"ЛИТ")</f>
        <v>1</v>
      </c>
      <c r="DA23" s="23">
        <f>COUNTIF(U23:CZ23,"ОБЖ")</f>
        <v>0</v>
      </c>
      <c r="DB23" s="23">
        <f>COUNTIF(V23:DA23,"ФЗР")</f>
        <v>0</v>
      </c>
      <c r="DC23" s="23">
        <f>COUNTIF(W23:DB23,"МУЗ")</f>
        <v>0</v>
      </c>
      <c r="DD23" s="23">
        <f>COUNTIF(X23:DC23,"ТЕХ")</f>
        <v>0</v>
      </c>
      <c r="DE23" s="23">
        <f>COUNTIF(Y23:DD23,"АСТ")</f>
        <v>0</v>
      </c>
      <c r="DF23" s="23">
        <f>COUNTIF(Y23:DE23,"КУБ")</f>
        <v>0</v>
      </c>
    </row>
    <row r="24" spans="1:110" ht="16.149999999999999" customHeight="1">
      <c r="A24" s="4"/>
      <c r="D24" s="31" t="s">
        <v>50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0" t="s">
        <v>11</v>
      </c>
      <c r="V24" s="20"/>
      <c r="W24" s="20" t="s">
        <v>35</v>
      </c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0"/>
      <c r="AI24" s="20"/>
      <c r="AJ24" s="20"/>
      <c r="AK24" s="20"/>
      <c r="AL24" s="20"/>
      <c r="AM24" s="20" t="s">
        <v>29</v>
      </c>
      <c r="AN24" s="20" t="s">
        <v>5</v>
      </c>
      <c r="AO24" s="20" t="s">
        <v>37</v>
      </c>
      <c r="AP24" s="20" t="s">
        <v>26</v>
      </c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 t="s">
        <v>49</v>
      </c>
      <c r="BE24" s="20"/>
      <c r="BF24" s="20"/>
      <c r="BG24" s="20"/>
      <c r="BH24" s="20"/>
      <c r="BI24" s="20" t="s">
        <v>11</v>
      </c>
      <c r="BJ24" s="20"/>
      <c r="BK24" s="20" t="s">
        <v>5</v>
      </c>
      <c r="BL24" s="20" t="s">
        <v>35</v>
      </c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 t="s">
        <v>5</v>
      </c>
      <c r="CA24" s="20"/>
      <c r="CB24" s="20"/>
      <c r="CC24" s="20"/>
      <c r="CD24" s="20" t="s">
        <v>40</v>
      </c>
      <c r="CE24" s="20" t="s">
        <v>32</v>
      </c>
      <c r="CF24" s="20"/>
      <c r="CG24" s="20"/>
      <c r="CH24" s="20"/>
      <c r="CI24" s="20"/>
      <c r="CJ24" s="20"/>
      <c r="CK24" s="33">
        <f>COUNTIF(E24:CJ24,"МАТ")</f>
        <v>0</v>
      </c>
      <c r="CL24" s="23">
        <f>COUNTIF(F24:CK24,"РУС")</f>
        <v>3</v>
      </c>
      <c r="CM24" s="23">
        <f>COUNTIF(G24:CL24,"АЛГ")</f>
        <v>2</v>
      </c>
      <c r="CN24" s="23">
        <f>COUNTIF(H24:CM24,"ГЕМ")</f>
        <v>1</v>
      </c>
      <c r="CO24" s="23">
        <f>COUNTIF(I24:CN24,"ОКР")</f>
        <v>0</v>
      </c>
      <c r="CP24" s="23">
        <f>COUNTIF(J24:CO24,"БИО")</f>
        <v>1</v>
      </c>
      <c r="CQ24" s="23">
        <f>COUNTIF(K24:CP24,"ГЕО")</f>
        <v>1</v>
      </c>
      <c r="CR24" s="23">
        <f>COUNTIF(L24:CQ24,"ИНФ")</f>
        <v>1</v>
      </c>
      <c r="CS24" s="23">
        <f>COUNTIF(M24:CR24,"ИСТ")</f>
        <v>1</v>
      </c>
      <c r="CT24" s="23">
        <f>COUNTIF(N24:CS24,"ОБЩ")</f>
        <v>1</v>
      </c>
      <c r="CU24" s="23">
        <f>COUNTIF(O24:CT24,"ФИЗ")</f>
        <v>0</v>
      </c>
      <c r="CV24" s="23">
        <f>COUNTIF(P24:CU24,"ХИМ")</f>
        <v>0</v>
      </c>
      <c r="CW24" s="23">
        <f>COUNTIF(Q24:CV24,"АНГ")</f>
        <v>2</v>
      </c>
      <c r="CX24" s="23">
        <f>COUNTIF(R24:CW24,"НЕМ")</f>
        <v>0</v>
      </c>
      <c r="CY24" s="23">
        <f>COUNTIF(S24:CX24,"ФРА")</f>
        <v>0</v>
      </c>
      <c r="CZ24" s="23">
        <f>COUNTIF(T24:CY24,"ЛИТ")</f>
        <v>0</v>
      </c>
      <c r="DA24" s="23">
        <f>COUNTIF(U24:CZ24,"ОБЖ")</f>
        <v>0</v>
      </c>
      <c r="DB24" s="23">
        <f>COUNTIF(V24:DA24,"ФЗР")</f>
        <v>0</v>
      </c>
      <c r="DC24" s="23">
        <f>COUNTIF(W24:DB24,"МУЗ")</f>
        <v>0</v>
      </c>
      <c r="DD24" s="23">
        <f>COUNTIF(X24:DC24,"ТЕХ")</f>
        <v>0</v>
      </c>
      <c r="DE24" s="23">
        <f>COUNTIF(Y24:DD24,"АСТ")</f>
        <v>0</v>
      </c>
      <c r="DF24" s="23">
        <f>COUNTIF(Y24:DE24,"КУБ")</f>
        <v>0</v>
      </c>
    </row>
    <row r="25" spans="1:110" ht="16.149999999999999" customHeight="1">
      <c r="D25" s="31" t="s">
        <v>51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0"/>
      <c r="T25" s="20"/>
      <c r="U25" s="20" t="s">
        <v>11</v>
      </c>
      <c r="V25" s="20"/>
      <c r="W25" s="20" t="s">
        <v>35</v>
      </c>
      <c r="X25" s="20"/>
      <c r="Y25" s="20"/>
      <c r="Z25" s="20"/>
      <c r="AA25" s="38"/>
      <c r="AB25" s="21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 t="s">
        <v>29</v>
      </c>
      <c r="AN25" s="20" t="s">
        <v>5</v>
      </c>
      <c r="AO25" s="20" t="s">
        <v>37</v>
      </c>
      <c r="AP25" s="20" t="s">
        <v>26</v>
      </c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 t="s">
        <v>49</v>
      </c>
      <c r="BE25" s="20"/>
      <c r="BF25" s="20"/>
      <c r="BG25" s="20"/>
      <c r="BH25" s="20"/>
      <c r="BI25" s="20" t="s">
        <v>11</v>
      </c>
      <c r="BJ25" s="20"/>
      <c r="BK25" s="20" t="s">
        <v>5</v>
      </c>
      <c r="BL25" s="20" t="s">
        <v>35</v>
      </c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 t="s">
        <v>5</v>
      </c>
      <c r="CA25" s="20"/>
      <c r="CB25" s="20"/>
      <c r="CC25" s="20"/>
      <c r="CD25" s="20" t="s">
        <v>40</v>
      </c>
      <c r="CE25" s="20" t="s">
        <v>32</v>
      </c>
      <c r="CF25" s="20"/>
      <c r="CG25" s="20"/>
      <c r="CH25" s="20"/>
      <c r="CI25" s="39"/>
      <c r="CJ25" s="20"/>
      <c r="CK25" s="33">
        <v>0</v>
      </c>
      <c r="CL25" s="23">
        <v>3</v>
      </c>
      <c r="CM25" s="23">
        <v>2</v>
      </c>
      <c r="CN25" s="23">
        <v>1</v>
      </c>
      <c r="CO25" s="23">
        <v>0</v>
      </c>
      <c r="CP25" s="23">
        <v>2</v>
      </c>
      <c r="CQ25" s="23">
        <v>1</v>
      </c>
      <c r="CR25" s="23">
        <v>1</v>
      </c>
      <c r="CS25" s="23">
        <v>1</v>
      </c>
      <c r="CT25" s="23">
        <v>2</v>
      </c>
      <c r="CU25" s="23">
        <v>0</v>
      </c>
      <c r="CV25" s="23">
        <v>0</v>
      </c>
      <c r="CW25" s="23">
        <v>2</v>
      </c>
      <c r="CX25" s="23">
        <v>0</v>
      </c>
      <c r="CY25" s="23">
        <v>0</v>
      </c>
      <c r="CZ25" s="23">
        <v>0</v>
      </c>
      <c r="DA25" s="23">
        <v>0</v>
      </c>
      <c r="DB25" s="23">
        <v>0</v>
      </c>
      <c r="DC25" s="23">
        <v>0</v>
      </c>
      <c r="DD25" s="23">
        <v>0</v>
      </c>
      <c r="DE25" s="23">
        <v>0</v>
      </c>
      <c r="DF25" s="23">
        <v>0</v>
      </c>
    </row>
    <row r="26" spans="1:110" ht="16.149999999999999" customHeight="1">
      <c r="B26" s="5"/>
      <c r="D26" s="31" t="s">
        <v>52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  <c r="S26" s="20"/>
      <c r="T26" s="20"/>
      <c r="U26" s="20" t="s">
        <v>11</v>
      </c>
      <c r="V26" s="20"/>
      <c r="W26" s="20" t="s">
        <v>35</v>
      </c>
      <c r="X26" s="20"/>
      <c r="Y26" s="20"/>
      <c r="Z26" s="20"/>
      <c r="AA26" s="38"/>
      <c r="AB26" s="21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 t="s">
        <v>29</v>
      </c>
      <c r="AN26" s="20" t="s">
        <v>5</v>
      </c>
      <c r="AO26" s="20" t="s">
        <v>37</v>
      </c>
      <c r="AP26" s="20" t="s">
        <v>26</v>
      </c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 t="s">
        <v>49</v>
      </c>
      <c r="BE26" s="20"/>
      <c r="BF26" s="20"/>
      <c r="BG26" s="20"/>
      <c r="BH26" s="20"/>
      <c r="BI26" s="20" t="s">
        <v>11</v>
      </c>
      <c r="BJ26" s="20"/>
      <c r="BK26" s="20" t="s">
        <v>5</v>
      </c>
      <c r="BL26" s="20" t="s">
        <v>35</v>
      </c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 t="s">
        <v>5</v>
      </c>
      <c r="CA26" s="20"/>
      <c r="CB26" s="20"/>
      <c r="CC26" s="20"/>
      <c r="CD26" s="20" t="s">
        <v>40</v>
      </c>
      <c r="CE26" s="20" t="s">
        <v>32</v>
      </c>
      <c r="CF26" s="20"/>
      <c r="CG26" s="20"/>
      <c r="CH26" s="39"/>
      <c r="CI26" s="20"/>
      <c r="CJ26" s="20"/>
      <c r="CK26" s="33">
        <v>0</v>
      </c>
      <c r="CL26" s="23">
        <v>3</v>
      </c>
      <c r="CM26" s="23">
        <v>2</v>
      </c>
      <c r="CN26" s="23">
        <v>1</v>
      </c>
      <c r="CO26" s="23">
        <v>0</v>
      </c>
      <c r="CP26" s="23">
        <v>2</v>
      </c>
      <c r="CQ26" s="23">
        <v>1</v>
      </c>
      <c r="CR26" s="23">
        <v>1</v>
      </c>
      <c r="CS26" s="23">
        <v>1</v>
      </c>
      <c r="CT26" s="23">
        <v>2</v>
      </c>
      <c r="CU26" s="23">
        <v>0</v>
      </c>
      <c r="CV26" s="23">
        <v>0</v>
      </c>
      <c r="CW26" s="23">
        <v>2</v>
      </c>
      <c r="CX26" s="23">
        <v>0</v>
      </c>
      <c r="CY26" s="23">
        <v>0</v>
      </c>
      <c r="CZ26" s="23">
        <v>0</v>
      </c>
      <c r="DA26" s="23">
        <v>0</v>
      </c>
      <c r="DB26" s="23">
        <v>0</v>
      </c>
      <c r="DC26" s="23">
        <v>0</v>
      </c>
      <c r="DD26" s="23">
        <v>0</v>
      </c>
      <c r="DE26" s="23">
        <v>0</v>
      </c>
      <c r="DF26" s="23">
        <v>0</v>
      </c>
    </row>
    <row r="27" spans="1:110" ht="16.149999999999999" customHeight="1">
      <c r="B27" s="5"/>
      <c r="D27" s="31" t="s">
        <v>85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  <c r="S27" s="20"/>
      <c r="T27" s="20"/>
      <c r="U27" s="20" t="s">
        <v>11</v>
      </c>
      <c r="V27" s="20"/>
      <c r="W27" s="20" t="s">
        <v>35</v>
      </c>
      <c r="X27" s="20"/>
      <c r="Y27" s="20"/>
      <c r="Z27" s="20"/>
      <c r="AA27" s="38"/>
      <c r="AB27" s="21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 t="s">
        <v>29</v>
      </c>
      <c r="AN27" s="20" t="s">
        <v>5</v>
      </c>
      <c r="AO27" s="20" t="s">
        <v>37</v>
      </c>
      <c r="AP27" s="20" t="s">
        <v>26</v>
      </c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 t="s">
        <v>49</v>
      </c>
      <c r="BE27" s="20"/>
      <c r="BF27" s="20"/>
      <c r="BG27" s="20"/>
      <c r="BH27" s="20"/>
      <c r="BI27" s="20" t="s">
        <v>11</v>
      </c>
      <c r="BJ27" s="20"/>
      <c r="BK27" s="20" t="s">
        <v>5</v>
      </c>
      <c r="BL27" s="20" t="s">
        <v>35</v>
      </c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 t="s">
        <v>5</v>
      </c>
      <c r="CA27" s="20"/>
      <c r="CB27" s="20"/>
      <c r="CC27" s="20"/>
      <c r="CD27" s="20" t="s">
        <v>40</v>
      </c>
      <c r="CE27" s="20" t="s">
        <v>32</v>
      </c>
      <c r="CF27" s="20"/>
      <c r="CG27" s="20"/>
      <c r="CH27" s="39"/>
      <c r="CI27" s="20"/>
      <c r="CJ27" s="20"/>
      <c r="CK27" s="33">
        <f>COUNTIF(E27:CJ27,"МАТ")</f>
        <v>0</v>
      </c>
      <c r="CL27" s="23">
        <f>COUNTIF(F27:CK27,"РУС")</f>
        <v>3</v>
      </c>
      <c r="CM27" s="23">
        <f>COUNTIF(G27:CL27,"АЛГ")</f>
        <v>2</v>
      </c>
      <c r="CN27" s="23">
        <f>COUNTIF(H27:CM27,"ГЕМ")</f>
        <v>1</v>
      </c>
      <c r="CO27" s="23">
        <f>COUNTIF(I27:CN27,"ОКР")</f>
        <v>0</v>
      </c>
      <c r="CP27" s="23">
        <f>COUNTIF(J27:CO27,"БИО")</f>
        <v>1</v>
      </c>
      <c r="CQ27" s="23">
        <f>COUNTIF(K27:CP27,"ГЕО")</f>
        <v>1</v>
      </c>
      <c r="CR27" s="23">
        <f>COUNTIF(L27:CQ27,"ИНФ")</f>
        <v>1</v>
      </c>
      <c r="CS27" s="23">
        <f>COUNTIF(M27:CR27,"ИСТ")</f>
        <v>1</v>
      </c>
      <c r="CT27" s="23">
        <f>COUNTIF(N27:CS27,"ОБЩ")</f>
        <v>1</v>
      </c>
      <c r="CU27" s="23">
        <f>COUNTIF(O27:CT27,"ФИЗ")</f>
        <v>0</v>
      </c>
      <c r="CV27" s="23">
        <f>COUNTIF(P27:CU27,"ХИМ")</f>
        <v>0</v>
      </c>
      <c r="CW27" s="23">
        <f>COUNTIF(Q27:CV27,"АНГ")</f>
        <v>2</v>
      </c>
      <c r="CX27" s="23">
        <f>COUNTIF(R27:CW27,"НЕМ")</f>
        <v>0</v>
      </c>
      <c r="CY27" s="23">
        <f>COUNTIF(S27:CX27,"ФРА")</f>
        <v>0</v>
      </c>
      <c r="CZ27" s="23">
        <f>COUNTIF(T27:CY27,"ЛИТ")</f>
        <v>0</v>
      </c>
      <c r="DA27" s="23">
        <f>COUNTIF(U27:CZ27,"ОБЖ")</f>
        <v>0</v>
      </c>
      <c r="DB27" s="23">
        <f>COUNTIF(V27:DA27,"ФЗР")</f>
        <v>0</v>
      </c>
      <c r="DC27" s="23">
        <f>COUNTIF(W27:DB27,"МУЗ")</f>
        <v>0</v>
      </c>
      <c r="DD27" s="23">
        <f>COUNTIF(X27:DC27,"ТЕХ")</f>
        <v>0</v>
      </c>
      <c r="DE27" s="23">
        <f>COUNTIF(Y27:DD27,"АСТ")</f>
        <v>0</v>
      </c>
      <c r="DF27" s="23">
        <f>COUNTIF(Y27:DE27,"КУБ")</f>
        <v>0</v>
      </c>
    </row>
    <row r="28" spans="1:110" ht="16.149999999999999" customHeight="1">
      <c r="B28" s="5"/>
      <c r="D28" s="31" t="s">
        <v>53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20"/>
      <c r="T28" s="21"/>
      <c r="U28" s="20"/>
      <c r="V28" s="20"/>
      <c r="W28" s="20" t="s">
        <v>35</v>
      </c>
      <c r="X28" s="20" t="s">
        <v>88</v>
      </c>
      <c r="Y28" s="20"/>
      <c r="Z28" s="20"/>
      <c r="AA28" s="20"/>
      <c r="AB28" s="21"/>
      <c r="AC28" s="20"/>
      <c r="AD28" s="20"/>
      <c r="AE28" s="20"/>
      <c r="AF28" s="20"/>
      <c r="AG28" s="20"/>
      <c r="AH28" s="20"/>
      <c r="AI28" s="20"/>
      <c r="AJ28" s="20"/>
      <c r="AK28" s="20" t="s">
        <v>5</v>
      </c>
      <c r="AL28" s="39"/>
      <c r="AM28" s="20"/>
      <c r="AN28" s="20"/>
      <c r="AO28" s="20" t="s">
        <v>37</v>
      </c>
      <c r="AP28" s="20"/>
      <c r="AQ28" s="20"/>
      <c r="AR28" s="20" t="s">
        <v>49</v>
      </c>
      <c r="AS28" s="20" t="s">
        <v>32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 t="s">
        <v>35</v>
      </c>
      <c r="BI28" s="20" t="s">
        <v>46</v>
      </c>
      <c r="BJ28" s="20" t="s">
        <v>5</v>
      </c>
      <c r="BK28" s="20"/>
      <c r="BL28" s="20"/>
      <c r="BM28" s="20"/>
      <c r="BN28" s="20"/>
      <c r="BO28" s="20" t="s">
        <v>11</v>
      </c>
      <c r="BP28" s="20"/>
      <c r="BQ28" s="20"/>
      <c r="BR28" s="20"/>
      <c r="BS28" s="20"/>
      <c r="BT28" s="20" t="s">
        <v>7</v>
      </c>
      <c r="BU28" s="20"/>
      <c r="BV28" s="20"/>
      <c r="BW28" s="20"/>
      <c r="BX28" s="20"/>
      <c r="BY28" s="20" t="s">
        <v>5</v>
      </c>
      <c r="BZ28" s="20" t="s">
        <v>37</v>
      </c>
      <c r="CA28" s="20"/>
      <c r="CB28" s="20" t="s">
        <v>40</v>
      </c>
      <c r="CC28" s="20"/>
      <c r="CD28" s="20"/>
      <c r="CE28" s="39"/>
      <c r="CF28" s="20"/>
      <c r="CG28" s="20" t="s">
        <v>49</v>
      </c>
      <c r="CH28" s="20"/>
      <c r="CI28" s="20"/>
      <c r="CJ28" s="20"/>
      <c r="CK28" s="33">
        <v>0</v>
      </c>
      <c r="CL28" s="23">
        <v>3</v>
      </c>
      <c r="CM28" s="23">
        <v>2</v>
      </c>
      <c r="CN28" s="23">
        <v>2</v>
      </c>
      <c r="CO28" s="23">
        <v>0</v>
      </c>
      <c r="CP28" s="23">
        <v>2</v>
      </c>
      <c r="CQ28" s="23">
        <v>1</v>
      </c>
      <c r="CR28" s="23">
        <v>1</v>
      </c>
      <c r="CS28" s="23">
        <v>0</v>
      </c>
      <c r="CT28" s="23">
        <v>0</v>
      </c>
      <c r="CU28" s="23">
        <v>0</v>
      </c>
      <c r="CV28" s="23">
        <v>1</v>
      </c>
      <c r="CW28" s="23">
        <v>2</v>
      </c>
      <c r="CX28" s="23">
        <v>0</v>
      </c>
      <c r="CY28" s="23">
        <v>0</v>
      </c>
      <c r="CZ28" s="23">
        <v>1</v>
      </c>
      <c r="DA28" s="23">
        <v>0</v>
      </c>
      <c r="DB28" s="23">
        <v>0</v>
      </c>
      <c r="DC28" s="23">
        <v>0</v>
      </c>
      <c r="DD28" s="23">
        <v>0</v>
      </c>
      <c r="DE28" s="23">
        <v>0</v>
      </c>
      <c r="DF28" s="23">
        <v>0</v>
      </c>
    </row>
    <row r="29" spans="1:110" ht="16.149999999999999" customHeight="1">
      <c r="B29" s="5"/>
      <c r="D29" s="31" t="s">
        <v>54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0"/>
      <c r="V29" s="20"/>
      <c r="W29" s="20" t="s">
        <v>35</v>
      </c>
      <c r="X29" s="20" t="s">
        <v>88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 t="s">
        <v>5</v>
      </c>
      <c r="AL29" s="39"/>
      <c r="AM29" s="20"/>
      <c r="AN29" s="20"/>
      <c r="AO29" s="20" t="s">
        <v>37</v>
      </c>
      <c r="AP29" s="20"/>
      <c r="AQ29" s="20"/>
      <c r="AR29" s="20" t="s">
        <v>49</v>
      </c>
      <c r="AS29" s="20" t="s">
        <v>32</v>
      </c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 t="s">
        <v>35</v>
      </c>
      <c r="BI29" s="20" t="s">
        <v>46</v>
      </c>
      <c r="BJ29" s="20" t="s">
        <v>5</v>
      </c>
      <c r="BK29" s="20"/>
      <c r="BL29" s="20"/>
      <c r="BM29" s="20"/>
      <c r="BN29" s="20"/>
      <c r="BO29" s="20" t="s">
        <v>11</v>
      </c>
      <c r="BP29" s="20"/>
      <c r="BQ29" s="20"/>
      <c r="BR29" s="20"/>
      <c r="BS29" s="20"/>
      <c r="BT29" s="20" t="s">
        <v>7</v>
      </c>
      <c r="BU29" s="20"/>
      <c r="BV29" s="20"/>
      <c r="BW29" s="20"/>
      <c r="BX29" s="20"/>
      <c r="BY29" s="20" t="s">
        <v>5</v>
      </c>
      <c r="BZ29" s="20" t="s">
        <v>37</v>
      </c>
      <c r="CA29" s="20"/>
      <c r="CB29" s="20" t="s">
        <v>40</v>
      </c>
      <c r="CC29" s="20"/>
      <c r="CD29" s="20"/>
      <c r="CE29" s="39"/>
      <c r="CF29" s="20"/>
      <c r="CG29" s="20" t="s">
        <v>49</v>
      </c>
      <c r="CH29" s="20"/>
      <c r="CI29" s="20"/>
      <c r="CJ29" s="20"/>
      <c r="CK29" s="33">
        <v>0</v>
      </c>
      <c r="CL29" s="23">
        <v>3</v>
      </c>
      <c r="CM29" s="23">
        <v>2</v>
      </c>
      <c r="CN29" s="23">
        <v>2</v>
      </c>
      <c r="CO29" s="23">
        <v>0</v>
      </c>
      <c r="CP29" s="23">
        <v>2</v>
      </c>
      <c r="CQ29" s="23">
        <v>1</v>
      </c>
      <c r="CR29" s="23">
        <v>1</v>
      </c>
      <c r="CS29" s="23">
        <v>0</v>
      </c>
      <c r="CT29" s="23">
        <v>0</v>
      </c>
      <c r="CU29" s="23">
        <v>0</v>
      </c>
      <c r="CV29" s="23">
        <v>1</v>
      </c>
      <c r="CW29" s="23">
        <v>2</v>
      </c>
      <c r="CX29" s="23">
        <v>0</v>
      </c>
      <c r="CY29" s="23">
        <v>0</v>
      </c>
      <c r="CZ29" s="23">
        <v>1</v>
      </c>
      <c r="DA29" s="23">
        <v>0</v>
      </c>
      <c r="DB29" s="23">
        <v>0</v>
      </c>
      <c r="DC29" s="23">
        <v>0</v>
      </c>
      <c r="DD29" s="23">
        <v>0</v>
      </c>
      <c r="DE29" s="23">
        <v>0</v>
      </c>
      <c r="DF29" s="23">
        <v>0</v>
      </c>
    </row>
    <row r="30" spans="1:110" ht="16.149999999999999" customHeight="1">
      <c r="B30" s="5"/>
      <c r="D30" s="31" t="s">
        <v>81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0"/>
      <c r="V30" s="20"/>
      <c r="W30" s="20" t="s">
        <v>35</v>
      </c>
      <c r="X30" s="20" t="s">
        <v>88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 t="s">
        <v>5</v>
      </c>
      <c r="AL30" s="39"/>
      <c r="AM30" s="20"/>
      <c r="AN30" s="20"/>
      <c r="AO30" s="20" t="s">
        <v>37</v>
      </c>
      <c r="AP30" s="20"/>
      <c r="AQ30" s="20"/>
      <c r="AR30" s="20" t="s">
        <v>49</v>
      </c>
      <c r="AS30" s="20" t="s">
        <v>32</v>
      </c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 t="s">
        <v>35</v>
      </c>
      <c r="BI30" s="20" t="s">
        <v>46</v>
      </c>
      <c r="BJ30" s="20" t="s">
        <v>5</v>
      </c>
      <c r="BK30" s="20"/>
      <c r="BL30" s="20"/>
      <c r="BM30" s="20"/>
      <c r="BN30" s="20"/>
      <c r="BO30" s="20" t="s">
        <v>11</v>
      </c>
      <c r="BP30" s="20"/>
      <c r="BQ30" s="20"/>
      <c r="BR30" s="20"/>
      <c r="BS30" s="20"/>
      <c r="BT30" s="20" t="s">
        <v>7</v>
      </c>
      <c r="BU30" s="20"/>
      <c r="BV30" s="20"/>
      <c r="BW30" s="20"/>
      <c r="BX30" s="20"/>
      <c r="BY30" s="20" t="s">
        <v>5</v>
      </c>
      <c r="BZ30" s="20" t="s">
        <v>37</v>
      </c>
      <c r="CA30" s="20"/>
      <c r="CB30" s="20" t="s">
        <v>40</v>
      </c>
      <c r="CC30" s="20"/>
      <c r="CD30" s="20"/>
      <c r="CE30" s="39"/>
      <c r="CF30" s="20"/>
      <c r="CG30" s="20" t="s">
        <v>49</v>
      </c>
      <c r="CH30" s="20"/>
      <c r="CI30" s="20"/>
      <c r="CJ30" s="20"/>
      <c r="CK30" s="33">
        <v>0</v>
      </c>
      <c r="CL30" s="23">
        <v>3</v>
      </c>
      <c r="CM30" s="23">
        <v>2</v>
      </c>
      <c r="CN30" s="23">
        <v>2</v>
      </c>
      <c r="CO30" s="23">
        <v>0</v>
      </c>
      <c r="CP30" s="23">
        <v>2</v>
      </c>
      <c r="CQ30" s="23">
        <v>1</v>
      </c>
      <c r="CR30" s="23">
        <v>1</v>
      </c>
      <c r="CS30" s="23">
        <v>0</v>
      </c>
      <c r="CT30" s="23">
        <v>0</v>
      </c>
      <c r="CU30" s="23">
        <v>0</v>
      </c>
      <c r="CV30" s="23">
        <v>1</v>
      </c>
      <c r="CW30" s="23">
        <v>2</v>
      </c>
      <c r="CX30" s="23">
        <v>0</v>
      </c>
      <c r="CY30" s="23">
        <v>0</v>
      </c>
      <c r="CZ30" s="23">
        <v>1</v>
      </c>
      <c r="DA30" s="23">
        <v>0</v>
      </c>
      <c r="DB30" s="23">
        <v>0</v>
      </c>
      <c r="DC30" s="23">
        <v>0</v>
      </c>
      <c r="DD30" s="23">
        <v>0</v>
      </c>
      <c r="DE30" s="23">
        <v>0</v>
      </c>
      <c r="DF30" s="23">
        <v>0</v>
      </c>
    </row>
    <row r="31" spans="1:110" ht="16.149999999999999" customHeight="1">
      <c r="B31" s="5"/>
      <c r="D31" s="31" t="s">
        <v>86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0"/>
      <c r="V31" s="20"/>
      <c r="W31" s="20" t="s">
        <v>35</v>
      </c>
      <c r="X31" s="20" t="s">
        <v>88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 t="s">
        <v>5</v>
      </c>
      <c r="AL31" s="39"/>
      <c r="AM31" s="20"/>
      <c r="AN31" s="20"/>
      <c r="AO31" s="20" t="s">
        <v>37</v>
      </c>
      <c r="AP31" s="20"/>
      <c r="AQ31" s="20"/>
      <c r="AR31" s="20" t="s">
        <v>49</v>
      </c>
      <c r="AS31" s="20" t="s">
        <v>32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 t="s">
        <v>35</v>
      </c>
      <c r="BI31" s="20" t="s">
        <v>46</v>
      </c>
      <c r="BJ31" s="20" t="s">
        <v>5</v>
      </c>
      <c r="BK31" s="20"/>
      <c r="BL31" s="20"/>
      <c r="BM31" s="20"/>
      <c r="BN31" s="20"/>
      <c r="BO31" s="20" t="s">
        <v>11</v>
      </c>
      <c r="BP31" s="20"/>
      <c r="BQ31" s="20"/>
      <c r="BR31" s="20"/>
      <c r="BS31" s="20"/>
      <c r="BT31" s="20" t="s">
        <v>7</v>
      </c>
      <c r="BU31" s="20"/>
      <c r="BV31" s="20"/>
      <c r="BW31" s="20"/>
      <c r="BX31" s="20"/>
      <c r="BY31" s="20" t="s">
        <v>5</v>
      </c>
      <c r="BZ31" s="20" t="s">
        <v>37</v>
      </c>
      <c r="CA31" s="20"/>
      <c r="CB31" s="20" t="s">
        <v>40</v>
      </c>
      <c r="CC31" s="20"/>
      <c r="CD31" s="20"/>
      <c r="CE31" s="39"/>
      <c r="CF31" s="20"/>
      <c r="CG31" s="20" t="s">
        <v>49</v>
      </c>
      <c r="CH31" s="20"/>
      <c r="CI31" s="20"/>
      <c r="CJ31" s="20"/>
      <c r="CK31" s="33">
        <v>0</v>
      </c>
      <c r="CL31" s="23">
        <v>3</v>
      </c>
      <c r="CM31" s="23">
        <v>2</v>
      </c>
      <c r="CN31" s="23">
        <v>2</v>
      </c>
      <c r="CO31" s="23">
        <v>0</v>
      </c>
      <c r="CP31" s="23">
        <v>2</v>
      </c>
      <c r="CQ31" s="23">
        <v>1</v>
      </c>
      <c r="CR31" s="23">
        <v>1</v>
      </c>
      <c r="CS31" s="23">
        <v>0</v>
      </c>
      <c r="CT31" s="23">
        <v>0</v>
      </c>
      <c r="CU31" s="23">
        <v>0</v>
      </c>
      <c r="CV31" s="23">
        <v>1</v>
      </c>
      <c r="CW31" s="23">
        <v>2</v>
      </c>
      <c r="CX31" s="23">
        <v>0</v>
      </c>
      <c r="CY31" s="23">
        <v>0</v>
      </c>
      <c r="CZ31" s="23">
        <v>1</v>
      </c>
      <c r="DA31" s="23">
        <v>0</v>
      </c>
      <c r="DB31" s="23">
        <v>0</v>
      </c>
      <c r="DC31" s="23">
        <v>0</v>
      </c>
      <c r="DD31" s="23">
        <v>0</v>
      </c>
      <c r="DE31" s="23">
        <v>0</v>
      </c>
      <c r="DF31" s="23">
        <v>0</v>
      </c>
    </row>
    <row r="32" spans="1:110" ht="16.149999999999999" customHeight="1">
      <c r="B32" s="5"/>
      <c r="D32" s="31" t="s">
        <v>55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 t="s">
        <v>11</v>
      </c>
      <c r="Q32" s="20" t="s">
        <v>49</v>
      </c>
      <c r="R32" s="20"/>
      <c r="S32" s="20"/>
      <c r="T32" s="21"/>
      <c r="U32" s="20"/>
      <c r="V32" s="20"/>
      <c r="W32" s="20" t="s">
        <v>35</v>
      </c>
      <c r="X32" s="20"/>
      <c r="Y32" s="20"/>
      <c r="Z32" s="20"/>
      <c r="AA32" s="20"/>
      <c r="AB32" s="20" t="s">
        <v>37</v>
      </c>
      <c r="AC32" s="20"/>
      <c r="AD32" s="20"/>
      <c r="AE32" s="20"/>
      <c r="AF32" s="20"/>
      <c r="AG32" s="20" t="s">
        <v>5</v>
      </c>
      <c r="AH32" s="20"/>
      <c r="AI32" s="20"/>
      <c r="AJ32" s="20"/>
      <c r="AK32" s="20"/>
      <c r="AL32" s="39" t="s">
        <v>26</v>
      </c>
      <c r="AM32" s="20"/>
      <c r="AN32" s="20"/>
      <c r="AO32" s="20" t="s">
        <v>35</v>
      </c>
      <c r="AP32" s="20" t="s">
        <v>46</v>
      </c>
      <c r="AQ32" s="20" t="s">
        <v>37</v>
      </c>
      <c r="AR32" s="20"/>
      <c r="AS32" s="20" t="s">
        <v>29</v>
      </c>
      <c r="AT32" s="20"/>
      <c r="AU32" s="20" t="s">
        <v>49</v>
      </c>
      <c r="AV32" s="20"/>
      <c r="AW32" s="20"/>
      <c r="AX32" s="20"/>
      <c r="AY32" s="20"/>
      <c r="AZ32" s="20"/>
      <c r="BA32" s="20"/>
      <c r="BB32" s="20" t="s">
        <v>11</v>
      </c>
      <c r="BC32" s="20"/>
      <c r="BD32" s="20"/>
      <c r="BE32" s="20"/>
      <c r="BF32" s="20" t="s">
        <v>5</v>
      </c>
      <c r="BG32" s="20"/>
      <c r="BH32" s="20" t="s">
        <v>35</v>
      </c>
      <c r="BI32" s="20"/>
      <c r="BJ32" s="20"/>
      <c r="BK32" s="20"/>
      <c r="BL32" s="20"/>
      <c r="BM32" s="20"/>
      <c r="BN32" s="20"/>
      <c r="BO32" s="20"/>
      <c r="BP32" s="20" t="s">
        <v>37</v>
      </c>
      <c r="BQ32" s="20"/>
      <c r="BR32" s="20" t="s">
        <v>7</v>
      </c>
      <c r="BS32" s="20"/>
      <c r="BT32" s="20"/>
      <c r="BU32" s="20"/>
      <c r="BV32" s="20"/>
      <c r="BW32" s="20"/>
      <c r="BX32" s="20"/>
      <c r="BY32" s="20" t="s">
        <v>26</v>
      </c>
      <c r="BZ32" s="20"/>
      <c r="CA32" s="20" t="s">
        <v>40</v>
      </c>
      <c r="CB32" s="20"/>
      <c r="CC32" s="20"/>
      <c r="CD32" s="20" t="s">
        <v>5</v>
      </c>
      <c r="CE32" s="39"/>
      <c r="CF32" s="20" t="s">
        <v>43</v>
      </c>
      <c r="CG32" s="20"/>
      <c r="CH32" s="20"/>
      <c r="CI32" s="20"/>
      <c r="CJ32" s="20"/>
      <c r="CK32" s="33">
        <v>0</v>
      </c>
      <c r="CL32" s="23">
        <v>3</v>
      </c>
      <c r="CM32" s="23">
        <v>3</v>
      </c>
      <c r="CN32" s="23">
        <v>3</v>
      </c>
      <c r="CO32" s="23">
        <v>0</v>
      </c>
      <c r="CP32" s="23">
        <v>2</v>
      </c>
      <c r="CQ32" s="23">
        <v>0</v>
      </c>
      <c r="CR32" s="23">
        <v>1</v>
      </c>
      <c r="CS32" s="23">
        <v>2</v>
      </c>
      <c r="CT32" s="23">
        <v>1</v>
      </c>
      <c r="CU32" s="23">
        <v>1</v>
      </c>
      <c r="CV32" s="23">
        <v>1</v>
      </c>
      <c r="CW32" s="23">
        <v>1</v>
      </c>
      <c r="CX32" s="23">
        <v>0</v>
      </c>
      <c r="CY32" s="23">
        <v>0</v>
      </c>
      <c r="CZ32" s="23">
        <v>1</v>
      </c>
      <c r="DA32" s="23">
        <v>0</v>
      </c>
      <c r="DB32" s="23">
        <v>0</v>
      </c>
      <c r="DC32" s="23">
        <v>0</v>
      </c>
      <c r="DD32" s="23">
        <v>0</v>
      </c>
      <c r="DE32" s="23">
        <v>0</v>
      </c>
      <c r="DF32" s="23">
        <v>0</v>
      </c>
    </row>
    <row r="33" spans="1:110" ht="16.149999999999999" customHeight="1">
      <c r="B33" s="5"/>
      <c r="D33" s="31" t="s">
        <v>56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 t="s">
        <v>11</v>
      </c>
      <c r="Q33" s="20" t="s">
        <v>49</v>
      </c>
      <c r="R33" s="20"/>
      <c r="S33" s="20"/>
      <c r="T33" s="21"/>
      <c r="U33" s="20"/>
      <c r="V33" s="20"/>
      <c r="W33" s="20" t="s">
        <v>35</v>
      </c>
      <c r="X33" s="20"/>
      <c r="Y33" s="20"/>
      <c r="Z33" s="20"/>
      <c r="AA33" s="20"/>
      <c r="AB33" s="20" t="s">
        <v>37</v>
      </c>
      <c r="AC33" s="20"/>
      <c r="AD33" s="20"/>
      <c r="AE33" s="20"/>
      <c r="AF33" s="20"/>
      <c r="AG33" s="20" t="s">
        <v>5</v>
      </c>
      <c r="AH33" s="20"/>
      <c r="AI33" s="20"/>
      <c r="AJ33" s="20"/>
      <c r="AK33" s="20"/>
      <c r="AL33" s="39" t="s">
        <v>26</v>
      </c>
      <c r="AM33" s="20"/>
      <c r="AN33" s="20"/>
      <c r="AO33" s="20" t="s">
        <v>35</v>
      </c>
      <c r="AP33" s="20" t="s">
        <v>46</v>
      </c>
      <c r="AQ33" s="20" t="s">
        <v>37</v>
      </c>
      <c r="AR33" s="20"/>
      <c r="AS33" s="20" t="s">
        <v>29</v>
      </c>
      <c r="AT33" s="20"/>
      <c r="AU33" s="20" t="s">
        <v>49</v>
      </c>
      <c r="AV33" s="20"/>
      <c r="AW33" s="20"/>
      <c r="AX33" s="20"/>
      <c r="AY33" s="20"/>
      <c r="AZ33" s="20"/>
      <c r="BA33" s="20"/>
      <c r="BB33" s="20" t="s">
        <v>11</v>
      </c>
      <c r="BC33" s="20"/>
      <c r="BD33" s="20"/>
      <c r="BE33" s="20"/>
      <c r="BF33" s="20" t="s">
        <v>5</v>
      </c>
      <c r="BG33" s="20"/>
      <c r="BH33" s="20" t="s">
        <v>35</v>
      </c>
      <c r="BI33" s="20"/>
      <c r="BJ33" s="20"/>
      <c r="BK33" s="20"/>
      <c r="BL33" s="20"/>
      <c r="BM33" s="20"/>
      <c r="BN33" s="20"/>
      <c r="BO33" s="20"/>
      <c r="BP33" s="20" t="s">
        <v>37</v>
      </c>
      <c r="BQ33" s="20"/>
      <c r="BR33" s="20" t="s">
        <v>7</v>
      </c>
      <c r="BS33" s="20"/>
      <c r="BT33" s="20"/>
      <c r="BU33" s="20"/>
      <c r="BV33" s="20"/>
      <c r="BW33" s="20"/>
      <c r="BX33" s="20"/>
      <c r="BY33" s="20" t="s">
        <v>26</v>
      </c>
      <c r="BZ33" s="20"/>
      <c r="CA33" s="20" t="s">
        <v>40</v>
      </c>
      <c r="CB33" s="20"/>
      <c r="CC33" s="20"/>
      <c r="CD33" s="20" t="s">
        <v>5</v>
      </c>
      <c r="CE33" s="39"/>
      <c r="CF33" s="20" t="s">
        <v>43</v>
      </c>
      <c r="CG33" s="20"/>
      <c r="CH33" s="20"/>
      <c r="CI33" s="20"/>
      <c r="CJ33" s="20"/>
      <c r="CK33" s="33">
        <v>0</v>
      </c>
      <c r="CL33" s="23">
        <v>3</v>
      </c>
      <c r="CM33" s="23">
        <v>3</v>
      </c>
      <c r="CN33" s="23">
        <v>3</v>
      </c>
      <c r="CO33" s="23">
        <v>0</v>
      </c>
      <c r="CP33" s="23">
        <v>2</v>
      </c>
      <c r="CQ33" s="23">
        <v>0</v>
      </c>
      <c r="CR33" s="23">
        <v>1</v>
      </c>
      <c r="CS33" s="23">
        <v>2</v>
      </c>
      <c r="CT33" s="23">
        <v>1</v>
      </c>
      <c r="CU33" s="23">
        <v>1</v>
      </c>
      <c r="CV33" s="23">
        <v>1</v>
      </c>
      <c r="CW33" s="23">
        <v>1</v>
      </c>
      <c r="CX33" s="23">
        <v>0</v>
      </c>
      <c r="CY33" s="23">
        <v>0</v>
      </c>
      <c r="CZ33" s="23">
        <v>1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</row>
    <row r="34" spans="1:110">
      <c r="A34" s="3"/>
      <c r="B34" s="16"/>
      <c r="D34" s="31" t="s">
        <v>57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 t="s">
        <v>11</v>
      </c>
      <c r="Q34" s="20" t="s">
        <v>49</v>
      </c>
      <c r="R34" s="20"/>
      <c r="S34" s="20"/>
      <c r="T34" s="21"/>
      <c r="U34" s="20"/>
      <c r="V34" s="20"/>
      <c r="W34" s="20" t="s">
        <v>35</v>
      </c>
      <c r="X34" s="20"/>
      <c r="Y34" s="20"/>
      <c r="Z34" s="20"/>
      <c r="AA34" s="20"/>
      <c r="AB34" s="20" t="s">
        <v>37</v>
      </c>
      <c r="AC34" s="20"/>
      <c r="AD34" s="20"/>
      <c r="AE34" s="20"/>
      <c r="AF34" s="20"/>
      <c r="AG34" s="20" t="s">
        <v>5</v>
      </c>
      <c r="AH34" s="20"/>
      <c r="AI34" s="20"/>
      <c r="AJ34" s="20"/>
      <c r="AK34" s="20"/>
      <c r="AL34" s="39" t="s">
        <v>26</v>
      </c>
      <c r="AM34" s="20"/>
      <c r="AN34" s="20"/>
      <c r="AO34" s="20" t="s">
        <v>35</v>
      </c>
      <c r="AP34" s="20" t="s">
        <v>46</v>
      </c>
      <c r="AQ34" s="20" t="s">
        <v>37</v>
      </c>
      <c r="AR34" s="20"/>
      <c r="AS34" s="20" t="s">
        <v>29</v>
      </c>
      <c r="AT34" s="20"/>
      <c r="AU34" s="20" t="s">
        <v>49</v>
      </c>
      <c r="AV34" s="20"/>
      <c r="AW34" s="20"/>
      <c r="AX34" s="20"/>
      <c r="AY34" s="20"/>
      <c r="AZ34" s="20"/>
      <c r="BA34" s="20"/>
      <c r="BB34" s="20" t="s">
        <v>11</v>
      </c>
      <c r="BC34" s="20"/>
      <c r="BD34" s="20"/>
      <c r="BE34" s="20"/>
      <c r="BF34" s="20" t="s">
        <v>5</v>
      </c>
      <c r="BG34" s="20"/>
      <c r="BH34" s="20" t="s">
        <v>35</v>
      </c>
      <c r="BI34" s="20"/>
      <c r="BJ34" s="20"/>
      <c r="BK34" s="20"/>
      <c r="BL34" s="20"/>
      <c r="BM34" s="20"/>
      <c r="BN34" s="20"/>
      <c r="BO34" s="20"/>
      <c r="BP34" s="20" t="s">
        <v>37</v>
      </c>
      <c r="BQ34" s="20"/>
      <c r="BR34" s="20" t="s">
        <v>7</v>
      </c>
      <c r="BS34" s="20"/>
      <c r="BT34" s="20"/>
      <c r="BU34" s="20"/>
      <c r="BV34" s="20"/>
      <c r="BW34" s="20"/>
      <c r="BX34" s="20"/>
      <c r="BY34" s="20" t="s">
        <v>26</v>
      </c>
      <c r="BZ34" s="20"/>
      <c r="CA34" s="20" t="s">
        <v>40</v>
      </c>
      <c r="CB34" s="20"/>
      <c r="CC34" s="20"/>
      <c r="CD34" s="20" t="s">
        <v>5</v>
      </c>
      <c r="CE34" s="39"/>
      <c r="CF34" s="20" t="s">
        <v>43</v>
      </c>
      <c r="CG34" s="20"/>
      <c r="CH34" s="20"/>
      <c r="CI34" s="20"/>
      <c r="CJ34" s="20"/>
      <c r="CK34" s="33">
        <f>COUNTIF(E34:CJ34,"МАТ")</f>
        <v>0</v>
      </c>
      <c r="CL34" s="23">
        <f>COUNTIF(F34:CK34,"РУС")</f>
        <v>3</v>
      </c>
      <c r="CM34" s="23">
        <v>3</v>
      </c>
      <c r="CN34" s="23">
        <f>COUNTIF(H34:CM34,"ГЕМ")</f>
        <v>3</v>
      </c>
      <c r="CO34" s="23">
        <f>COUNTIF(I34:CN34,"ОКР")</f>
        <v>0</v>
      </c>
      <c r="CP34" s="23">
        <f>COUNTIF(J34:CO34,"БИО")</f>
        <v>2</v>
      </c>
      <c r="CQ34" s="23">
        <f>COUNTIF(K34:CP34,"ГЕО")</f>
        <v>0</v>
      </c>
      <c r="CR34" s="23">
        <f>COUNTIF(L34:CQ34,"ИНФ")</f>
        <v>1</v>
      </c>
      <c r="CS34" s="23">
        <f>COUNTIF(M34:CR34,"ИСТ")</f>
        <v>2</v>
      </c>
      <c r="CT34" s="23">
        <f>COUNTIF(N34:CS34,"ОБЩ")</f>
        <v>1</v>
      </c>
      <c r="CU34" s="23">
        <f>COUNTIF(O34:CT34,"ФИЗ")</f>
        <v>1</v>
      </c>
      <c r="CV34" s="23">
        <f>COUNTIF(P34:CU34,"ХИМ")</f>
        <v>1</v>
      </c>
      <c r="CW34" s="23">
        <f>COUNTIF(Q34:CV34,"АНГ")</f>
        <v>1</v>
      </c>
      <c r="CX34" s="23">
        <f>COUNTIF(R34:CW34,"НЕМ")</f>
        <v>0</v>
      </c>
      <c r="CY34" s="23">
        <f>COUNTIF(S34:CX34,"ФРА")</f>
        <v>0</v>
      </c>
      <c r="CZ34" s="23">
        <f>COUNTIF(T34:CY34,"ЛИТ")</f>
        <v>1</v>
      </c>
      <c r="DA34" s="23">
        <f>COUNTIF(U34:CZ34,"ОБЖ")</f>
        <v>0</v>
      </c>
      <c r="DB34" s="23">
        <f>COUNTIF(V34:DA34,"ФЗР")</f>
        <v>0</v>
      </c>
      <c r="DC34" s="23">
        <f>COUNTIF(W34:DB34,"МУЗ")</f>
        <v>0</v>
      </c>
      <c r="DD34" s="23">
        <f>COUNTIF(X34:DC34,"ТЕХ")</f>
        <v>0</v>
      </c>
      <c r="DE34" s="23">
        <f>COUNTIF(Y34:DD34,"АСТ")</f>
        <v>0</v>
      </c>
      <c r="DF34" s="23">
        <f>COUNTIF(Y34:DE34,"КУБ")</f>
        <v>0</v>
      </c>
    </row>
    <row r="35" spans="1:110">
      <c r="A35" s="3"/>
      <c r="B35" s="16"/>
      <c r="D35" s="31" t="s">
        <v>87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 t="s">
        <v>11</v>
      </c>
      <c r="Q35" s="20" t="s">
        <v>49</v>
      </c>
      <c r="R35" s="20"/>
      <c r="S35" s="20"/>
      <c r="T35" s="21"/>
      <c r="U35" s="20"/>
      <c r="V35" s="20"/>
      <c r="W35" s="20" t="s">
        <v>35</v>
      </c>
      <c r="X35" s="20"/>
      <c r="Y35" s="20"/>
      <c r="Z35" s="20"/>
      <c r="AA35" s="20"/>
      <c r="AB35" s="20" t="s">
        <v>37</v>
      </c>
      <c r="AC35" s="20"/>
      <c r="AD35" s="20"/>
      <c r="AE35" s="20"/>
      <c r="AF35" s="20"/>
      <c r="AG35" s="20" t="s">
        <v>5</v>
      </c>
      <c r="AH35" s="20"/>
      <c r="AI35" s="20"/>
      <c r="AJ35" s="20"/>
      <c r="AK35" s="20"/>
      <c r="AL35" s="39" t="s">
        <v>26</v>
      </c>
      <c r="AM35" s="20"/>
      <c r="AN35" s="20"/>
      <c r="AO35" s="20" t="s">
        <v>35</v>
      </c>
      <c r="AP35" s="20" t="s">
        <v>46</v>
      </c>
      <c r="AQ35" s="20" t="s">
        <v>37</v>
      </c>
      <c r="AR35" s="20"/>
      <c r="AS35" s="20" t="s">
        <v>29</v>
      </c>
      <c r="AT35" s="20"/>
      <c r="AU35" s="20" t="s">
        <v>49</v>
      </c>
      <c r="AV35" s="20"/>
      <c r="AW35" s="20"/>
      <c r="AX35" s="20"/>
      <c r="AY35" s="20"/>
      <c r="AZ35" s="20"/>
      <c r="BA35" s="20"/>
      <c r="BB35" s="20" t="s">
        <v>11</v>
      </c>
      <c r="BC35" s="20"/>
      <c r="BD35" s="20"/>
      <c r="BE35" s="20"/>
      <c r="BF35" s="20" t="s">
        <v>5</v>
      </c>
      <c r="BG35" s="20"/>
      <c r="BH35" s="20" t="s">
        <v>35</v>
      </c>
      <c r="BI35" s="20"/>
      <c r="BJ35" s="20"/>
      <c r="BK35" s="20"/>
      <c r="BL35" s="20"/>
      <c r="BM35" s="20"/>
      <c r="BN35" s="20"/>
      <c r="BO35" s="20"/>
      <c r="BP35" s="20" t="s">
        <v>37</v>
      </c>
      <c r="BQ35" s="20"/>
      <c r="BR35" s="20" t="s">
        <v>7</v>
      </c>
      <c r="BS35" s="20"/>
      <c r="BT35" s="20"/>
      <c r="BU35" s="20"/>
      <c r="BV35" s="20"/>
      <c r="BW35" s="20"/>
      <c r="BX35" s="20"/>
      <c r="BY35" s="20" t="s">
        <v>26</v>
      </c>
      <c r="BZ35" s="20"/>
      <c r="CA35" s="20" t="s">
        <v>40</v>
      </c>
      <c r="CB35" s="20"/>
      <c r="CC35" s="20"/>
      <c r="CD35" s="20" t="s">
        <v>5</v>
      </c>
      <c r="CE35" s="39"/>
      <c r="CF35" s="20" t="s">
        <v>43</v>
      </c>
      <c r="CG35" s="20"/>
      <c r="CH35" s="20"/>
      <c r="CI35" s="20"/>
      <c r="CJ35" s="20"/>
      <c r="CK35" s="33">
        <v>0</v>
      </c>
      <c r="CL35" s="23">
        <v>3</v>
      </c>
      <c r="CM35" s="23">
        <v>3</v>
      </c>
      <c r="CN35" s="23">
        <v>3</v>
      </c>
      <c r="CO35" s="23">
        <v>0</v>
      </c>
      <c r="CP35" s="23">
        <v>2</v>
      </c>
      <c r="CQ35" s="23">
        <v>0</v>
      </c>
      <c r="CR35" s="23">
        <v>1</v>
      </c>
      <c r="CS35" s="23">
        <v>2</v>
      </c>
      <c r="CT35" s="23">
        <v>1</v>
      </c>
      <c r="CU35" s="23">
        <v>1</v>
      </c>
      <c r="CV35" s="23">
        <v>1</v>
      </c>
      <c r="CW35" s="23">
        <v>1</v>
      </c>
      <c r="CX35" s="23">
        <v>0</v>
      </c>
      <c r="CY35" s="23">
        <v>0</v>
      </c>
      <c r="CZ35" s="23">
        <v>1</v>
      </c>
      <c r="DA35" s="23">
        <v>0</v>
      </c>
      <c r="DB35" s="23">
        <v>0</v>
      </c>
      <c r="DC35" s="23">
        <v>0</v>
      </c>
      <c r="DD35" s="23">
        <v>0</v>
      </c>
      <c r="DE35" s="23">
        <v>0</v>
      </c>
      <c r="DF35" s="23">
        <v>0</v>
      </c>
    </row>
    <row r="36" spans="1:110" ht="15.75" customHeight="1">
      <c r="B36" s="16"/>
      <c r="D36" s="31" t="s">
        <v>58</v>
      </c>
      <c r="E36" s="20"/>
      <c r="F36" s="20"/>
      <c r="G36" s="20"/>
      <c r="H36" s="20" t="s">
        <v>5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 t="s">
        <v>35</v>
      </c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 t="s">
        <v>5</v>
      </c>
      <c r="AL36" s="20" t="s">
        <v>11</v>
      </c>
      <c r="AM36" s="20"/>
      <c r="AN36" s="20"/>
      <c r="AO36" s="20" t="s">
        <v>37</v>
      </c>
      <c r="AP36" s="20"/>
      <c r="AQ36" s="20"/>
      <c r="AR36" s="20"/>
      <c r="AS36" s="20"/>
      <c r="AT36" s="20"/>
      <c r="AU36" s="20" t="s">
        <v>49</v>
      </c>
      <c r="AV36" s="20"/>
      <c r="AW36" s="20"/>
      <c r="AX36" s="20" t="s">
        <v>7</v>
      </c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38"/>
      <c r="BJ36" s="20" t="s">
        <v>35</v>
      </c>
      <c r="BK36" s="20"/>
      <c r="BL36" s="20"/>
      <c r="BM36" s="20"/>
      <c r="BN36" s="20"/>
      <c r="BO36" s="20"/>
      <c r="BP36" s="20"/>
      <c r="BQ36" s="20"/>
      <c r="BR36" s="20"/>
      <c r="BS36" s="20" t="s">
        <v>46</v>
      </c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 t="s">
        <v>26</v>
      </c>
      <c r="CE36" s="20" t="s">
        <v>5</v>
      </c>
      <c r="CF36" s="20" t="s">
        <v>37</v>
      </c>
      <c r="CG36" s="20" t="s">
        <v>29</v>
      </c>
      <c r="CH36" s="20"/>
      <c r="CI36" s="20" t="s">
        <v>43</v>
      </c>
      <c r="CJ36" s="20"/>
      <c r="CK36" s="33">
        <f>COUNTIF(E36:CJ36,"МАТ")</f>
        <v>0</v>
      </c>
      <c r="CL36" s="23">
        <f>COUNTIF(F36:CK36,"РУС")</f>
        <v>3</v>
      </c>
      <c r="CM36" s="23">
        <f>COUNTIF(G36:CL36,"АЛГ")</f>
        <v>2</v>
      </c>
      <c r="CN36" s="23">
        <f>COUNTIF(H36:CM36,"ГЕМ")</f>
        <v>2</v>
      </c>
      <c r="CO36" s="23">
        <f>COUNTIF(I36:CN36,"ОКР")</f>
        <v>0</v>
      </c>
      <c r="CP36" s="23">
        <f>COUNTIF(J36:CO36,"БИО")</f>
        <v>1</v>
      </c>
      <c r="CQ36" s="23">
        <f>COUNTIF(K36:CP36,"ГЕО")</f>
        <v>0</v>
      </c>
      <c r="CR36" s="23">
        <f>COUNTIF(L36:CQ36,"ИНФ")</f>
        <v>0</v>
      </c>
      <c r="CS36" s="23">
        <f>COUNTIF(M36:CR36,"ИСТ")</f>
        <v>1</v>
      </c>
      <c r="CT36" s="23">
        <f>COUNTIF(N36:CS36,"ОБЩ")</f>
        <v>1</v>
      </c>
      <c r="CU36" s="23">
        <f>COUNTIF(O36:CT36,"ФИЗ")</f>
        <v>1</v>
      </c>
      <c r="CV36" s="23">
        <f>COUNTIF(P36:CU36,"ХИМ")</f>
        <v>1</v>
      </c>
      <c r="CW36" s="23">
        <f>COUNTIF(Q36:CV36,"АНГ")</f>
        <v>1</v>
      </c>
      <c r="CX36" s="23">
        <v>0</v>
      </c>
      <c r="CY36" s="23">
        <f>COUNTIF(S36:CX36,"ФРА")</f>
        <v>0</v>
      </c>
      <c r="CZ36" s="23">
        <f>COUNTIF(T36:CY36,"ЛИТ")</f>
        <v>1</v>
      </c>
      <c r="DA36" s="23">
        <f>COUNTIF(U36:CZ36,"ОБЖ")</f>
        <v>0</v>
      </c>
      <c r="DB36" s="23">
        <f>COUNTIF(V36:DA36,"ФЗР")</f>
        <v>0</v>
      </c>
      <c r="DC36" s="23">
        <f>COUNTIF(W36:DB36,"МУЗ")</f>
        <v>0</v>
      </c>
      <c r="DD36" s="23">
        <f>COUNTIF(X36:DC36,"ТЕХ")</f>
        <v>0</v>
      </c>
      <c r="DE36" s="23">
        <f>COUNTIF(Y36:DD36,"АСТ")</f>
        <v>0</v>
      </c>
      <c r="DF36" s="23">
        <f>COUNTIF(Y36:DE36,"КУБ")</f>
        <v>0</v>
      </c>
    </row>
    <row r="37" spans="1:110" ht="15.75" customHeight="1">
      <c r="B37" s="16"/>
      <c r="D37" s="31" t="s">
        <v>82</v>
      </c>
      <c r="E37" s="20"/>
      <c r="F37" s="20"/>
      <c r="G37" s="20"/>
      <c r="H37" s="20" t="s">
        <v>5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 t="s">
        <v>35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 t="s">
        <v>5</v>
      </c>
      <c r="AL37" s="20" t="s">
        <v>11</v>
      </c>
      <c r="AM37" s="20"/>
      <c r="AN37" s="20"/>
      <c r="AO37" s="20" t="s">
        <v>37</v>
      </c>
      <c r="AP37" s="20"/>
      <c r="AQ37" s="20"/>
      <c r="AR37" s="20"/>
      <c r="AS37" s="20"/>
      <c r="AT37" s="20"/>
      <c r="AU37" s="20" t="s">
        <v>49</v>
      </c>
      <c r="AV37" s="20"/>
      <c r="AW37" s="20"/>
      <c r="AX37" s="20" t="s">
        <v>7</v>
      </c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38"/>
      <c r="BJ37" s="20" t="s">
        <v>35</v>
      </c>
      <c r="BK37" s="20"/>
      <c r="BL37" s="20"/>
      <c r="BM37" s="20"/>
      <c r="BN37" s="20"/>
      <c r="BO37" s="20"/>
      <c r="BP37" s="20"/>
      <c r="BQ37" s="20"/>
      <c r="BR37" s="20"/>
      <c r="BS37" s="20" t="s">
        <v>46</v>
      </c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 t="s">
        <v>26</v>
      </c>
      <c r="CE37" s="20" t="s">
        <v>5</v>
      </c>
      <c r="CF37" s="20" t="s">
        <v>37</v>
      </c>
      <c r="CG37" s="20" t="s">
        <v>29</v>
      </c>
      <c r="CH37" s="20"/>
      <c r="CI37" s="20" t="s">
        <v>43</v>
      </c>
      <c r="CJ37" s="20"/>
      <c r="CK37" s="33">
        <f>COUNTIF(E37:CJ37,"МАТ")</f>
        <v>0</v>
      </c>
      <c r="CL37" s="23">
        <f>COUNTIF(F37:CK37,"РУС")</f>
        <v>3</v>
      </c>
      <c r="CM37" s="23">
        <f>COUNTIF(G37:CL37,"АЛГ")</f>
        <v>2</v>
      </c>
      <c r="CN37" s="23">
        <f>COUNTIF(H37:CM37,"ГЕМ")</f>
        <v>2</v>
      </c>
      <c r="CO37" s="23">
        <f>COUNTIF(I37:CN37,"ОКР")</f>
        <v>0</v>
      </c>
      <c r="CP37" s="23">
        <f>COUNTIF(J37:CO37,"БИО")</f>
        <v>1</v>
      </c>
      <c r="CQ37" s="23">
        <f>COUNTIF(K37:CP37,"ГЕО")</f>
        <v>0</v>
      </c>
      <c r="CR37" s="23">
        <f>COUNTIF(L37:CQ37,"ИНФ")</f>
        <v>0</v>
      </c>
      <c r="CS37" s="23">
        <f>COUNTIF(M37:CR37,"ИСТ")</f>
        <v>1</v>
      </c>
      <c r="CT37" s="23">
        <f>COUNTIF(N37:CS37,"ОБЩ")</f>
        <v>1</v>
      </c>
      <c r="CU37" s="23">
        <f>COUNTIF(O37:CT37,"ФИЗ")</f>
        <v>1</v>
      </c>
      <c r="CV37" s="23">
        <f>COUNTIF(P37:CU37,"ХИМ")</f>
        <v>1</v>
      </c>
      <c r="CW37" s="23">
        <f>COUNTIF(Q37:CV37,"АНГ")</f>
        <v>1</v>
      </c>
      <c r="CX37" s="23">
        <f>COUNTIF(R37:CW37,"НЕМ")</f>
        <v>0</v>
      </c>
      <c r="CY37" s="23">
        <f>COUNTIF(S37:CX37,"ФРА")</f>
        <v>0</v>
      </c>
      <c r="CZ37" s="23">
        <f>COUNTIF(T37:CY37,"ЛИТ")</f>
        <v>1</v>
      </c>
      <c r="DA37" s="23">
        <f>COUNTIF(U37:CZ37,"ОБЖ")</f>
        <v>0</v>
      </c>
      <c r="DB37" s="23">
        <f>COUNTIF(V37:DA37,"ФЗР")</f>
        <v>0</v>
      </c>
      <c r="DC37" s="23">
        <f>COUNTIF(W37:DB37,"МУЗ")</f>
        <v>0</v>
      </c>
      <c r="DD37" s="23">
        <f>COUNTIF(X37:DC37,"ТЕХ")</f>
        <v>0</v>
      </c>
      <c r="DE37" s="23">
        <f>COUNTIF(Y37:DD37,"АСТ")</f>
        <v>0</v>
      </c>
      <c r="DF37" s="23">
        <f>COUNTIF(Y37:DE37,"КУБ")</f>
        <v>0</v>
      </c>
    </row>
    <row r="38" spans="1:110" ht="15.75" customHeight="1">
      <c r="A38" s="3"/>
      <c r="B38" s="16"/>
      <c r="D38" s="32" t="s">
        <v>59</v>
      </c>
      <c r="E38" s="20"/>
      <c r="F38" s="20"/>
      <c r="G38" s="20"/>
      <c r="H38" s="20"/>
      <c r="I38" s="20"/>
      <c r="J38" s="20" t="s">
        <v>29</v>
      </c>
      <c r="K38" s="20" t="s">
        <v>26</v>
      </c>
      <c r="L38" s="20"/>
      <c r="M38" s="20"/>
      <c r="N38" s="20"/>
      <c r="O38" s="20"/>
      <c r="P38" s="20"/>
      <c r="Q38" s="20"/>
      <c r="R38" s="20" t="s">
        <v>5</v>
      </c>
      <c r="S38" s="20"/>
      <c r="T38" s="20"/>
      <c r="U38" s="20"/>
      <c r="V38" s="20"/>
      <c r="W38" s="20" t="s">
        <v>35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 t="s">
        <v>5</v>
      </c>
      <c r="AL38" s="20" t="s">
        <v>11</v>
      </c>
      <c r="AM38" s="20"/>
      <c r="AN38" s="20"/>
      <c r="AO38" s="20" t="s">
        <v>37</v>
      </c>
      <c r="AP38" s="20"/>
      <c r="AQ38" s="20"/>
      <c r="AR38" s="20"/>
      <c r="AS38" s="20"/>
      <c r="AT38" s="20"/>
      <c r="AU38" s="20" t="s">
        <v>49</v>
      </c>
      <c r="AV38" s="20"/>
      <c r="AW38" s="20"/>
      <c r="AX38" s="20"/>
      <c r="AY38" s="20"/>
      <c r="AZ38" s="20" t="s">
        <v>7</v>
      </c>
      <c r="BA38" s="20"/>
      <c r="BB38" s="20"/>
      <c r="BC38" s="20"/>
      <c r="BD38" s="20"/>
      <c r="BE38" s="20"/>
      <c r="BF38" s="20" t="s">
        <v>5</v>
      </c>
      <c r="BG38" s="20"/>
      <c r="BH38" s="20"/>
      <c r="BI38" s="20"/>
      <c r="BJ38" s="20" t="s">
        <v>35</v>
      </c>
      <c r="BK38" s="20"/>
      <c r="BL38" s="20"/>
      <c r="BM38" s="20"/>
      <c r="BN38" s="20"/>
      <c r="BO38" s="20"/>
      <c r="BP38" s="20"/>
      <c r="BQ38" s="20"/>
      <c r="BR38" s="20"/>
      <c r="BS38" s="20"/>
      <c r="BT38" s="39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 t="s">
        <v>43</v>
      </c>
      <c r="CJ38" s="20" t="s">
        <v>46</v>
      </c>
      <c r="CK38" s="33">
        <f>COUNTIF(E38:CJ38,"МАТ")</f>
        <v>0</v>
      </c>
      <c r="CL38" s="23">
        <f>COUNTIF(F38:CK38,"РУС")</f>
        <v>3</v>
      </c>
      <c r="CM38" s="23">
        <f>COUNTIF(G38:CL38,"АЛГ")</f>
        <v>2</v>
      </c>
      <c r="CN38" s="23">
        <f>COUNTIF(H38:CM38,"ГЕМ")</f>
        <v>1</v>
      </c>
      <c r="CO38" s="23">
        <f>COUNTIF(I38:CN38,"ОКР")</f>
        <v>0</v>
      </c>
      <c r="CP38" s="23">
        <f>COUNTIF(J38:CO38,"БИО")</f>
        <v>1</v>
      </c>
      <c r="CQ38" s="23">
        <f>COUNTIF(K38:CP38,"ГЕО")</f>
        <v>0</v>
      </c>
      <c r="CR38" s="23">
        <f>COUNTIF(L38:CQ38,"ИНФ")</f>
        <v>0</v>
      </c>
      <c r="CS38" s="23">
        <f>COUNTIF(M38:CR38,"ИСТ")</f>
        <v>0</v>
      </c>
      <c r="CT38" s="23">
        <f>COUNTIF(N38:CS38,"ОБЩ")</f>
        <v>0</v>
      </c>
      <c r="CU38" s="23">
        <f>COUNTIF(O38:CT38,"ФИЗ")</f>
        <v>1</v>
      </c>
      <c r="CV38" s="23">
        <f>COUNTIF(P38:CU38,"ХИМ")</f>
        <v>1</v>
      </c>
      <c r="CW38" s="23">
        <f>COUNTIF(Q38:CV38,"АНГ")</f>
        <v>1</v>
      </c>
      <c r="CX38" s="23">
        <f>COUNTIF(R38:CW38,"НЕМ")</f>
        <v>0</v>
      </c>
      <c r="CY38" s="23">
        <f>COUNTIF(S38:CX38,"ФРА")</f>
        <v>0</v>
      </c>
      <c r="CZ38" s="23">
        <f>COUNTIF(T38:CY38,"ЛИТ")</f>
        <v>1</v>
      </c>
      <c r="DA38" s="23">
        <f>COUNTIF(U38:CZ38,"ОБЖ")</f>
        <v>0</v>
      </c>
      <c r="DB38" s="23">
        <f>COUNTIF(V38:DA38,"ФЗР")</f>
        <v>0</v>
      </c>
      <c r="DC38" s="23">
        <f>COUNTIF(W38:DB38,"МУЗ")</f>
        <v>0</v>
      </c>
      <c r="DD38" s="23">
        <f>COUNTIF(X38:DC38,"ТЕХ")</f>
        <v>0</v>
      </c>
      <c r="DE38" s="23">
        <f>COUNTIF(Y38:DD38,"АСТ")</f>
        <v>0</v>
      </c>
      <c r="DF38" s="23">
        <f>COUNTIF(Y38:DE38,"КУБ")</f>
        <v>0</v>
      </c>
    </row>
    <row r="39" spans="1:110" ht="15.75" customHeight="1">
      <c r="A39" s="3"/>
      <c r="B39" s="16"/>
      <c r="E39" s="35">
        <v>5</v>
      </c>
      <c r="F39" s="35">
        <v>6</v>
      </c>
      <c r="G39" s="35">
        <v>7</v>
      </c>
      <c r="H39" s="35">
        <v>8</v>
      </c>
      <c r="I39" s="35">
        <v>9</v>
      </c>
      <c r="J39" s="35">
        <v>10</v>
      </c>
      <c r="K39" s="35">
        <v>12</v>
      </c>
      <c r="L39" s="35">
        <v>13</v>
      </c>
      <c r="M39" s="35">
        <v>14</v>
      </c>
      <c r="N39" s="35">
        <v>15</v>
      </c>
      <c r="O39" s="35">
        <v>16</v>
      </c>
      <c r="P39" s="35">
        <v>17</v>
      </c>
      <c r="Q39" s="35">
        <v>19</v>
      </c>
      <c r="R39" s="35">
        <v>20</v>
      </c>
      <c r="S39" s="35">
        <v>21</v>
      </c>
      <c r="T39" s="35">
        <v>22</v>
      </c>
      <c r="U39" s="35">
        <v>23</v>
      </c>
      <c r="V39" s="35">
        <v>24</v>
      </c>
      <c r="W39" s="35">
        <v>26</v>
      </c>
      <c r="X39" s="35">
        <v>27</v>
      </c>
      <c r="Y39" s="35">
        <v>3</v>
      </c>
      <c r="Z39" s="35">
        <v>4</v>
      </c>
      <c r="AA39" s="35">
        <v>5</v>
      </c>
      <c r="AB39" s="35">
        <v>6</v>
      </c>
      <c r="AC39" s="35">
        <v>7</v>
      </c>
      <c r="AD39" s="35">
        <v>8</v>
      </c>
      <c r="AE39" s="35">
        <v>10</v>
      </c>
      <c r="AF39" s="35">
        <v>11</v>
      </c>
      <c r="AG39" s="35">
        <v>12</v>
      </c>
      <c r="AH39" s="35">
        <v>13</v>
      </c>
      <c r="AI39" s="35">
        <v>14</v>
      </c>
      <c r="AJ39" s="35">
        <v>15</v>
      </c>
      <c r="AK39" s="35">
        <v>17</v>
      </c>
      <c r="AL39" s="35">
        <v>18</v>
      </c>
      <c r="AM39" s="35">
        <v>19</v>
      </c>
      <c r="AN39" s="36">
        <v>20</v>
      </c>
      <c r="AO39" s="35">
        <v>21</v>
      </c>
      <c r="AP39" s="35">
        <v>22</v>
      </c>
      <c r="AQ39" s="35">
        <v>24</v>
      </c>
      <c r="AR39" s="35">
        <v>25</v>
      </c>
      <c r="AS39" s="35">
        <v>26</v>
      </c>
      <c r="AT39" s="35">
        <v>27</v>
      </c>
      <c r="AU39" s="35">
        <v>7</v>
      </c>
      <c r="AV39" s="35">
        <v>8</v>
      </c>
      <c r="AW39" s="35">
        <v>9</v>
      </c>
      <c r="AX39" s="35">
        <v>10</v>
      </c>
      <c r="AY39" s="35">
        <v>11</v>
      </c>
      <c r="AZ39" s="35">
        <v>12</v>
      </c>
      <c r="BA39" s="35">
        <v>13</v>
      </c>
      <c r="BB39" s="35">
        <v>14</v>
      </c>
      <c r="BC39" s="35">
        <v>15</v>
      </c>
      <c r="BD39" s="35">
        <v>16</v>
      </c>
      <c r="BE39" s="35">
        <v>17</v>
      </c>
      <c r="BF39" s="35">
        <v>18</v>
      </c>
      <c r="BG39" s="35">
        <v>19</v>
      </c>
      <c r="BH39" s="35">
        <v>21</v>
      </c>
      <c r="BI39" s="35">
        <v>22</v>
      </c>
      <c r="BJ39" s="35">
        <v>23</v>
      </c>
      <c r="BK39" s="35">
        <v>24</v>
      </c>
      <c r="BL39" s="35">
        <v>25</v>
      </c>
      <c r="BM39" s="35">
        <v>26</v>
      </c>
      <c r="BN39" s="35">
        <v>1</v>
      </c>
      <c r="BO39" s="35">
        <v>2</v>
      </c>
      <c r="BP39" s="35">
        <v>3</v>
      </c>
      <c r="BQ39" s="35">
        <v>5</v>
      </c>
      <c r="BR39" s="35">
        <v>6</v>
      </c>
      <c r="BS39" s="35">
        <v>7</v>
      </c>
      <c r="BT39" s="35">
        <v>8</v>
      </c>
      <c r="BU39" s="35">
        <v>9</v>
      </c>
      <c r="BV39" s="35">
        <v>10</v>
      </c>
      <c r="BW39" s="35">
        <v>12</v>
      </c>
      <c r="BX39" s="35">
        <v>13</v>
      </c>
      <c r="BY39" s="35">
        <v>14</v>
      </c>
      <c r="BZ39" s="35">
        <v>15</v>
      </c>
      <c r="CA39" s="35">
        <v>16</v>
      </c>
      <c r="CB39" s="35">
        <v>17</v>
      </c>
      <c r="CC39" s="35">
        <v>19</v>
      </c>
      <c r="CD39" s="35">
        <v>20</v>
      </c>
      <c r="CE39" s="35">
        <v>21</v>
      </c>
      <c r="CF39" s="35">
        <v>22</v>
      </c>
      <c r="CG39" s="35">
        <v>23</v>
      </c>
      <c r="CH39" s="35">
        <v>24</v>
      </c>
      <c r="CI39" s="35">
        <v>26</v>
      </c>
      <c r="CJ39" s="35">
        <v>27</v>
      </c>
      <c r="CW39" s="25"/>
      <c r="CX39" s="25"/>
      <c r="CY39" s="25"/>
      <c r="CZ39" s="26"/>
      <c r="DA39" s="26"/>
      <c r="DB39" s="26"/>
      <c r="DC39" s="26"/>
      <c r="DD39" s="26"/>
      <c r="DE39" s="27"/>
    </row>
    <row r="40" spans="1:110" s="8" customFormat="1" ht="16.149999999999999" customHeight="1">
      <c r="B40" s="17"/>
      <c r="D40" s="22"/>
      <c r="E40" s="46" t="s">
        <v>0</v>
      </c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11"/>
      <c r="Z40" s="12"/>
      <c r="AA40" s="12"/>
      <c r="AB40" s="12" t="s">
        <v>1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47"/>
      <c r="AM40" s="47"/>
      <c r="AN40" s="47"/>
      <c r="AO40" s="47"/>
      <c r="AP40" s="47"/>
      <c r="AQ40" s="47"/>
      <c r="AR40" s="47"/>
      <c r="AS40" s="47"/>
      <c r="AT40" s="47"/>
      <c r="AU40" s="48" t="s">
        <v>2</v>
      </c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9" t="s">
        <v>3</v>
      </c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5"/>
      <c r="CX40" s="25"/>
      <c r="CY40" s="25"/>
      <c r="CZ40" s="26"/>
      <c r="DA40" s="26"/>
      <c r="DB40" s="26"/>
      <c r="DC40" s="25"/>
      <c r="DD40" s="26"/>
      <c r="DE40" s="25"/>
    </row>
    <row r="41" spans="1:110" ht="28.9" customHeight="1">
      <c r="A41" s="29" t="s">
        <v>76</v>
      </c>
      <c r="DD41" s="22"/>
    </row>
    <row r="42" spans="1:110" ht="15.75" customHeight="1"/>
    <row r="43" spans="1:110" ht="15.75" customHeight="1"/>
    <row r="44" spans="1:110" ht="15.75" customHeight="1"/>
    <row r="45" spans="1:110" ht="15.75" customHeight="1"/>
    <row r="46" spans="1:110" ht="15.75" customHeight="1"/>
    <row r="47" spans="1:110" ht="15.75" customHeight="1"/>
    <row r="48" spans="1:1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</sheetData>
  <sortState ref="A2:B25">
    <sortCondition ref="A2:A25"/>
  </sortState>
  <mergeCells count="10">
    <mergeCell ref="A1:B1"/>
    <mergeCell ref="AU1:BM1"/>
    <mergeCell ref="CK1:DF1"/>
    <mergeCell ref="E40:X40"/>
    <mergeCell ref="AL40:AT40"/>
    <mergeCell ref="AU40:BM40"/>
    <mergeCell ref="BN40:CJ40"/>
    <mergeCell ref="E1:X1"/>
    <mergeCell ref="AL1:AT1"/>
    <mergeCell ref="BN1:CJ1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Admin</cp:lastModifiedBy>
  <cp:lastPrinted>2022-09-02T07:17:03Z</cp:lastPrinted>
  <dcterms:created xsi:type="dcterms:W3CDTF">2021-09-20T17:47:09Z</dcterms:created>
  <dcterms:modified xsi:type="dcterms:W3CDTF">2023-09-10T23:21:49Z</dcterms:modified>
</cp:coreProperties>
</file>